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3"/>
  </bookViews>
  <sheets>
    <sheet name="P&amp;L-REPORT" sheetId="1" r:id="rId1"/>
    <sheet name="BS-REPORT" sheetId="2" r:id="rId2"/>
    <sheet name="EQUITY" sheetId="3" r:id="rId3"/>
    <sheet name="CASHFLOW" sheetId="4" r:id="rId4"/>
    <sheet name="Notes" sheetId="5" r:id="rId5"/>
  </sheets>
  <definedNames>
    <definedName name="Z_19CD5163_B6A6_4CB6_89B3_91BB28A8BE57_.wvu.Cols" localSheetId="1" hidden="1">'BS-REPORT'!$H:$M</definedName>
    <definedName name="Z_19CD5163_B6A6_4CB6_89B3_91BB28A8BE57_.wvu.Rows" localSheetId="3" hidden="1">'CASHFLOW'!$17:$18,'CASHFLOW'!$34:$34</definedName>
    <definedName name="Z_4E2696EE_568A_4A55_A5CF_737A249EA7F1_.wvu.Cols" localSheetId="1" hidden="1">'BS-REPORT'!$H:$M</definedName>
    <definedName name="Z_4E2696EE_568A_4A55_A5CF_737A249EA7F1_.wvu.Rows" localSheetId="3" hidden="1">'CASHFLOW'!$17:$18,'CASHFLOW'!$34:$34</definedName>
    <definedName name="Z_792F00EB_B9E6_407F_BC2E_CF0CE3EB7274_.wvu.Cols" localSheetId="1" hidden="1">'BS-REPORT'!$H:$M</definedName>
    <definedName name="Z_792F00EB_B9E6_407F_BC2E_CF0CE3EB7274_.wvu.PrintArea" localSheetId="4" hidden="1">'Notes'!$A$1:$N$245</definedName>
    <definedName name="Z_792F00EB_B9E6_407F_BC2E_CF0CE3EB7274_.wvu.Rows" localSheetId="3" hidden="1">'CASHFLOW'!$17:$18,'CASHFLOW'!$34:$34</definedName>
  </definedNames>
  <calcPr fullCalcOnLoad="1"/>
</workbook>
</file>

<file path=xl/sharedStrings.xml><?xml version="1.0" encoding="utf-8"?>
<sst xmlns="http://schemas.openxmlformats.org/spreadsheetml/2006/main" count="382" uniqueCount="273">
  <si>
    <t>GLOBAL SOFT (MSC) BHD</t>
  </si>
  <si>
    <t>30 SEPT 2003</t>
  </si>
  <si>
    <t>30 JUNE 2003</t>
  </si>
  <si>
    <t>31 MAR 2003</t>
  </si>
  <si>
    <t>RM'000</t>
  </si>
  <si>
    <t>CASH FLOWS FROM OPERATING ACTIVITIES</t>
  </si>
  <si>
    <t>Profit before taxation</t>
  </si>
  <si>
    <t>Adjustment for:</t>
  </si>
  <si>
    <t>Amortisation of development costs</t>
  </si>
  <si>
    <t>Amortisation of intangible asset</t>
  </si>
  <si>
    <t>Amortisation of leasehold land and building</t>
  </si>
  <si>
    <t>Amortisation of goodwill</t>
  </si>
  <si>
    <t>Allowance for Doubtful Debts no longer required</t>
  </si>
  <si>
    <t>Fixed Deposit interest received</t>
  </si>
  <si>
    <t>Operating profit before working capital changes</t>
  </si>
  <si>
    <t>Increase in current assets</t>
  </si>
  <si>
    <t>Increase/(Decrease) in current liabilities</t>
  </si>
  <si>
    <t>Hire purchase interest paid</t>
  </si>
  <si>
    <t>Term Loan interest paid</t>
  </si>
  <si>
    <t>Tax paid</t>
  </si>
  <si>
    <t>Interest received</t>
  </si>
  <si>
    <t>CASH FLOWS FROM INVESTING ACTIVITIES</t>
  </si>
  <si>
    <t>Development expenditure incurred</t>
  </si>
  <si>
    <t>Purchase of property, plant and equipment</t>
  </si>
  <si>
    <t>CASH FLOW FROM FINANCING ACTIVITIES</t>
  </si>
  <si>
    <t>Repayment of hire purchase creditors</t>
  </si>
  <si>
    <t>Repayment of term loan creditor</t>
  </si>
  <si>
    <t>Dividend Payment</t>
  </si>
  <si>
    <t>NET CHANGE IN CASH AND CASH EQUIVALENTS</t>
  </si>
  <si>
    <t>AS AT END OF</t>
  </si>
  <si>
    <t>CURRENT</t>
  </si>
  <si>
    <t>PRECEEDING</t>
  </si>
  <si>
    <t>QUARTER</t>
  </si>
  <si>
    <t>YEAR</t>
  </si>
  <si>
    <t>ENDED</t>
  </si>
  <si>
    <t>PROPERTY, PLANT, EQUIPMENT</t>
  </si>
  <si>
    <t>INTANGIBLE ASSETS</t>
  </si>
  <si>
    <t>DEVELOPMENT COSTS</t>
  </si>
  <si>
    <t>DEFERRED TAX ASSET</t>
  </si>
  <si>
    <t>CURRENT ASSETS</t>
  </si>
  <si>
    <t>Trade Receivables</t>
  </si>
  <si>
    <t>Other Receivables &amp; Deposits</t>
  </si>
  <si>
    <t>Cash and bank balances</t>
  </si>
  <si>
    <t>LESS: CURRENT LIABILITIES</t>
  </si>
  <si>
    <t>Trade Payables</t>
  </si>
  <si>
    <t>Other Payables and Accruals</t>
  </si>
  <si>
    <t>NET CURRENT ASSETS</t>
  </si>
  <si>
    <t>SHARE CAPITAL</t>
  </si>
  <si>
    <t>SHARE PREMIUM</t>
  </si>
  <si>
    <t>RETAINED PROFITS</t>
  </si>
  <si>
    <t>SHAREHOLDERS' EQUITY</t>
  </si>
  <si>
    <t>MINORITY INTEREST</t>
  </si>
  <si>
    <t>LONG TERM LIABILITIES</t>
  </si>
  <si>
    <t>Deferred Tax Liabilities</t>
  </si>
  <si>
    <t>NTA per share (sen)</t>
  </si>
  <si>
    <t>INDIVIDUAL QUARTER</t>
  </si>
  <si>
    <t>CUMULATIVE QUARTER</t>
  </si>
  <si>
    <t xml:space="preserve"> </t>
  </si>
  <si>
    <t>CURRENT YEAR</t>
  </si>
  <si>
    <t>TO DATE</t>
  </si>
  <si>
    <t>REVENUE</t>
  </si>
  <si>
    <t>COST OF SALES</t>
  </si>
  <si>
    <t>GROSS PROFIT</t>
  </si>
  <si>
    <t>ADMINISTRATION EXPENSES</t>
  </si>
  <si>
    <t>OTHER OPERATING EXPENSES</t>
  </si>
  <si>
    <t>PROFIT FROM OPERATIONS</t>
  </si>
  <si>
    <t>FINANCE COST</t>
  </si>
  <si>
    <t>PROFIT BEFORE TAX</t>
  </si>
  <si>
    <t>INCOME TAX EXPENSES</t>
  </si>
  <si>
    <t>PROFIT AFTER INCOME TAX</t>
  </si>
  <si>
    <t xml:space="preserve">NET PROFIT FROM </t>
  </si>
  <si>
    <t>ORDINARY ACITIVITIES</t>
  </si>
  <si>
    <t>INTERIM DIVIDEND</t>
  </si>
  <si>
    <t>NET PROFIT FOR THE PERIOD</t>
  </si>
  <si>
    <t>EARNING PER SHARE (SEN)</t>
  </si>
  <si>
    <t>GLOBAL SOFT (MSC) BHD.</t>
  </si>
  <si>
    <t>(Incorporated in Malaysia)</t>
  </si>
  <si>
    <t>A 1</t>
  </si>
  <si>
    <t>BASIS OF PREPARATION OF THE FINANCIAL STATEMENTS</t>
  </si>
  <si>
    <t>A 2</t>
  </si>
  <si>
    <t>QUALIFICATION OF FINANCIAL STATEMENT</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</si>
  <si>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</si>
  <si>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</si>
  <si>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</si>
  <si>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</si>
  <si>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</si>
  <si>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</si>
  <si>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</si>
  <si>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</si>
  <si>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</si>
  <si>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</si>
  <si>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</si>
  <si>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</si>
  <si>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</si>
  <si>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</si>
  <si>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</si>
  <si>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</si>
  <si>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</si>
  <si>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</si>
  <si>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</si>
  <si>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</si>
  <si>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</si>
  <si>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</si>
  <si>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</si>
  <si>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</si>
  <si>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</si>
  <si>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</si>
  <si>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</si>
  <si>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</si>
  <si>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</si>
  <si>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</si>
  <si>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</si>
  <si>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</si>
  <si>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</si>
  <si>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</si>
  <si>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</si>
  <si>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</si>
  <si>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</si>
  <si>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</si>
  <si>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</si>
  <si>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</si>
  <si>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</si>
  <si>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Research &amp; Development ("R&amp;D") expenditure</t>
  </si>
  <si>
    <t>Total</t>
  </si>
  <si>
    <t>NON</t>
  </si>
  <si>
    <t xml:space="preserve">DISTRIBUTABLE </t>
  </si>
  <si>
    <t>DISTRIBUTABLE</t>
  </si>
  <si>
    <t>SHARE</t>
  </si>
  <si>
    <t xml:space="preserve">RESERVE - </t>
  </si>
  <si>
    <t>TOTAL</t>
  </si>
  <si>
    <t>CAPITAL</t>
  </si>
  <si>
    <t>UNAPPROPRIATED</t>
  </si>
  <si>
    <t>PREMIUM</t>
  </si>
  <si>
    <t>PROFIT</t>
  </si>
  <si>
    <t>Net Profit for the financial period</t>
  </si>
  <si>
    <t>Issuance of shares during the financial year</t>
  </si>
  <si>
    <t>Dividends</t>
  </si>
  <si>
    <t>AS AT</t>
  </si>
  <si>
    <t>AUDITED</t>
  </si>
  <si>
    <t>31 DEC 2002</t>
  </si>
  <si>
    <t>RM</t>
  </si>
  <si>
    <t>N/A</t>
  </si>
  <si>
    <t>PROFIT FORECAST / PROFIT GUARANTEE</t>
  </si>
  <si>
    <t>The Group did not issue any profit forecast/profit guarantee for the financial year to-date.</t>
  </si>
  <si>
    <t>i)</t>
  </si>
  <si>
    <t>ii)</t>
  </si>
  <si>
    <t>Working capital</t>
  </si>
  <si>
    <t>Estimated listing expenses</t>
  </si>
  <si>
    <t>Capital expenditure</t>
  </si>
  <si>
    <t>Utilisation</t>
  </si>
  <si>
    <t>Proposed</t>
  </si>
  <si>
    <t xml:space="preserve"> Utilised</t>
  </si>
  <si>
    <t xml:space="preserve">Actual </t>
  </si>
  <si>
    <t xml:space="preserve">Current Year </t>
  </si>
  <si>
    <t>UNAUDITED CONDENSED CONSOLIDATED INCOME STATEMENTS</t>
  </si>
  <si>
    <t>The unaudited Condensed Consolidated Income Statements should be read in conjunction with the audited financial statements</t>
  </si>
  <si>
    <t>UNAUDITED CONDENSED CONSOLIDATED BALANCE SHEET</t>
  </si>
  <si>
    <t>The unaudited Condensed Consolidated Balance Sheet should be read in conjunction with the audited financial statements</t>
  </si>
  <si>
    <t>UNAUDITED CONDENSED CONSOLIDATED STATEMENT OF CHANGES IN EQUITY</t>
  </si>
  <si>
    <t>UNAUDITED CONDENSED CONSOLIDATED CASH FLOW STATEMENT</t>
  </si>
  <si>
    <t>There were no material changes in estimates in respect of amount reported in the prior interim periods of the current financial period or changes in estimates of amounts reported in the prior financial period.</t>
  </si>
  <si>
    <t>There were no material contingent liablities as at the date of this announcement.</t>
  </si>
  <si>
    <t>There were no exceptional and/or extraordinary items as at the date of this announcement.</t>
  </si>
  <si>
    <t>Tax rate</t>
  </si>
  <si>
    <t>Current qtr</t>
  </si>
  <si>
    <t>Year to date</t>
  </si>
  <si>
    <t>The Company/Group does not have any financial instruments with off balance sheet risk as at the date of this announcement.</t>
  </si>
  <si>
    <t>B 13</t>
  </si>
  <si>
    <t>B12</t>
  </si>
  <si>
    <t>DIVIDEND PAYABLE</t>
  </si>
  <si>
    <t xml:space="preserve">The unaudited Condensed Consolidated Cash Flow Statements should be read in conjunction with the audited financial </t>
  </si>
  <si>
    <t>The unaudited Condensed Statement of Changes in Equity should be read in conjunction with the audited financial statements</t>
  </si>
  <si>
    <t>STATUS OF THE CORPORATE PROPOSAL</t>
  </si>
  <si>
    <t>DIVIDENDS PAID</t>
  </si>
  <si>
    <t>31/12/2004</t>
  </si>
  <si>
    <t>OTHER INCOME</t>
  </si>
  <si>
    <t>Stocks</t>
  </si>
  <si>
    <t>Local market expansion</t>
  </si>
  <si>
    <t>Estimated expenses</t>
  </si>
  <si>
    <t>The audit report of the preceding annual financial statements were not subjected to any qualification.</t>
  </si>
  <si>
    <t>The business of the Company/Group is not subject to any seasonal or cyclical factors.</t>
  </si>
  <si>
    <t>Balance to</t>
  </si>
  <si>
    <t xml:space="preserve"> Utilise</t>
  </si>
  <si>
    <t>Balance as at 31 December 2004</t>
  </si>
  <si>
    <t>Save as disclosed as follows, there were no other issuance and repayment of debt and equity securities, share buy-backs, share cancellation, shares held as treasury shares or resale of treasury shares for the current financial period to date.</t>
  </si>
  <si>
    <t>A 13</t>
  </si>
  <si>
    <t>CAPITAL COMMITMENTS</t>
  </si>
  <si>
    <t>There were no capital commitments as at the date of this announcement.</t>
  </si>
  <si>
    <t>Income tax</t>
  </si>
  <si>
    <t>Tax expense/(income) for the period:</t>
  </si>
  <si>
    <t>Deferred tax asset</t>
  </si>
  <si>
    <t>Proceeds from issuance of new ordinary shares</t>
  </si>
  <si>
    <t>quarter</t>
  </si>
  <si>
    <t>for the financial year ended 31 December 2004.</t>
  </si>
  <si>
    <t>statements for the financial year ended 31 December 2004.</t>
  </si>
  <si>
    <t>Tax liabilities</t>
  </si>
  <si>
    <t>Balance as at 1 January 2004</t>
  </si>
  <si>
    <t>Net Profit for the financial year</t>
  </si>
  <si>
    <t>Bonus issue</t>
  </si>
  <si>
    <t>Private placement</t>
  </si>
  <si>
    <t>ESOS</t>
  </si>
  <si>
    <t>Depreciation of fixed assets</t>
  </si>
  <si>
    <t xml:space="preserve">Net Cash Used in Operating Activities </t>
  </si>
  <si>
    <t>Cash Used in Operations</t>
  </si>
  <si>
    <t>CASH AND CASH EQUIVALENTS BROUGHT FORWARD</t>
  </si>
  <si>
    <t>CASH AND CASH EQUIVALENTS CARRIED FORWARD</t>
  </si>
  <si>
    <t>The accounting policies and methods of computation adopted by the Group in this interim financial report are consistent with those adopted in the financial statements for the year ended 31 December 2004.</t>
  </si>
  <si>
    <t>CURRENT YEAR PROSPECTS</t>
  </si>
  <si>
    <t>An interim tax exempt dividend of 5% per ordinary share of RM0.10 each or half sen per share in respect of the financial year ended 31 December 2004 has been declared and was paid on 13 January 2005.</t>
  </si>
  <si>
    <t>Purchases</t>
  </si>
  <si>
    <t>(i)</t>
  </si>
  <si>
    <t>(ii)</t>
  </si>
  <si>
    <t>Disposal</t>
  </si>
  <si>
    <t>(a)</t>
  </si>
  <si>
    <t>(b)</t>
  </si>
  <si>
    <t>At cost</t>
  </si>
  <si>
    <t>At book value</t>
  </si>
  <si>
    <t>At market value</t>
  </si>
  <si>
    <t>Investments</t>
  </si>
  <si>
    <t>INVESTMENTS</t>
  </si>
  <si>
    <t>todate</t>
  </si>
  <si>
    <t>PRECEDING</t>
  </si>
  <si>
    <t>Net Cash Used in Investing Activities</t>
  </si>
  <si>
    <t>Net Cash Used in Financing Activities</t>
  </si>
  <si>
    <t>Segmental report is not prepared as the company is only involved in a single activity.</t>
  </si>
  <si>
    <t>Subsequent events are disclosed in note B8.</t>
  </si>
  <si>
    <t>COMPARISON WITH THE PRECEDING QUARTER'S RESULT</t>
  </si>
  <si>
    <t>The directors are confident that the performance of the Group for the financial year ending 31 December 2005 will improve and 2005 would be a year of sustained growth.</t>
  </si>
  <si>
    <t>There is no taxation on the principal activities of the Group as the Company has been granted pioneer status which exempts its income from taxation for a period of 5 years commencing from 20 February 2001. The income tax of RM3,000 arose from interest income.</t>
  </si>
  <si>
    <t>Save as disclosed below, there were no other corporate proposals announced but not completed as at the date of this announcement.</t>
  </si>
  <si>
    <t>The status of the utilisation of proceeds raised from the public issue, pursuant to the listing of the Company on the MESDAQ Market of Bursa Securities on 15 April 2003 is as follows :-</t>
  </si>
  <si>
    <t>The status of the utilisation of proceeds raised from the private placement of new shares in the Company which was completed on 28 October 2004 is as follows :-</t>
  </si>
  <si>
    <t>Earnings per share was calculated based on the profit after tax and minority interest and the weighted average number of shares in issue during the financial period.</t>
  </si>
  <si>
    <t>Net profit for the period (RM)</t>
  </si>
  <si>
    <t>ordinary shares</t>
  </si>
  <si>
    <t>Basic earnings per share (sen)</t>
  </si>
  <si>
    <t>An additional 318,493 and 481,333 new ordinary shares of RM0.10 each were issued at RM0.45 per share pursuant to the Employees' Share Option Scheme and were granted listing on 28 January 2005 and 29 March 2005 respectively.</t>
  </si>
  <si>
    <t>FOR THE FINANCIAL PERIOD ENDED 30 JUNE 2005</t>
  </si>
  <si>
    <t>30/06/2004</t>
  </si>
  <si>
    <t>30/06/2005</t>
  </si>
  <si>
    <t>AS AT 30 JUNE 2005</t>
  </si>
  <si>
    <t>FOR THE FINANCIAL  PERIOD ENDED 30 JUNE 2005</t>
  </si>
  <si>
    <t>Loss on disposal of fixed assets</t>
  </si>
  <si>
    <t xml:space="preserve">Hire purchase interest </t>
  </si>
  <si>
    <t xml:space="preserve">Term Loan interest </t>
  </si>
  <si>
    <t>Proceeds from disposal of fixed assets</t>
  </si>
  <si>
    <t>Balance as at 30 June 2005</t>
  </si>
  <si>
    <t>NOTES TO THE FINANCIAL STATEMENTS FOR THE PERIOD ENDED 30 JUNE 2005</t>
  </si>
  <si>
    <t>Save as disclosed below, there were no other changes in the composition of the Company/Group for the financial quarter ended 30 June 2005.</t>
  </si>
  <si>
    <t>On 9 June 2005, the Company through its wholly-owned subsidiary, Global Soft International (HK) Ltd ("GSoft HK") invested USD390,000 as registered capital in Global Soft (Suzhou) Ltd ("GSoft Suzhou"), a company incorporated in People's Republic of China. Gsoft Suzhou has an investment capital of USD920,000 of which USD650,000 has been registered and is presently 60% owned by GSoft HK.</t>
  </si>
  <si>
    <t>There were no disposal of unquoted investments and properties during the period ended 30 June 2005.</t>
  </si>
  <si>
    <t>Particulars of investment in quoted securities as at 30 June 2005</t>
  </si>
  <si>
    <t>Save as disclosed below, there were no purchases or disposals of quoted securities during the period ended 30 June 2005.</t>
  </si>
  <si>
    <t>30 June 2005</t>
  </si>
  <si>
    <t>On 9 April 2005, the Company acquired 2 ordinary share of RM1.00 each representing the entire equity interest in Gloxitech Sdn. Bhd. for a cash consideration of RM2. Gloxitech Sdn. Bhd subsequently changed its name to Global Soft Trading Sdn. Bhd.</t>
  </si>
  <si>
    <t>On 26 May 2005, the Company announced that further to the Proposed Bonus Issue, the Company is also proposing to undertake the following:</t>
  </si>
  <si>
    <t>Basic</t>
  </si>
  <si>
    <t xml:space="preserve">A.  EXPLANATORY NOTES </t>
  </si>
  <si>
    <t>The Group's profit after taxation and minority interest showed an increase from RM0.252 million in the previous quarter to RM1.057 million in the current quarter. The increase of profit after tax and minority interest is mainly attributed to new projects secured and projects that were brought forward and completed in current quarter under review.</t>
  </si>
  <si>
    <t>On 19 April 2005, the Company announced that it intends to undertake a bonus issue of up to RM5,414,200 comprising up to 54,120,000 new ordinary shares of RM0.10 each to be credited as fully paid-up on the basis of one(1) new Global Soft share for every two (2) existing Global Soft shares held. ("Proposed Bonus Issue")</t>
  </si>
  <si>
    <t>i) Proposed private placement of new Global Soft shares ("Placement Shares") of up to ten per cent (10%) of the issued and paid-up share capital of the Company at an issue price to be determined later ("Proposed Private Placement");and</t>
  </si>
  <si>
    <t>ii) Proposed renounceable rights issue of up to 89,334,300 new warrants in Global Soft on the basis of three (3) Warrants for every four (4) existing Global Soft shares held prior to the Proposed Bonus Issue at an indicative issue price of RM0.05 per Warrant ("Proposed Rights Issue").</t>
  </si>
  <si>
    <t xml:space="preserve">Save as disclosed below, there were no material litigation as at 30 June 2005.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t>
  </si>
  <si>
    <t>The Group does not have any borrowings or debt securities as at 30 June 2005.</t>
  </si>
  <si>
    <t>No dividend was declared or paid in this quarter.</t>
  </si>
  <si>
    <t>The new Global Soft shares to be issued under the Proposed Bonus Issue will not be entitled to the Proposed Rights Issue. The Proposed Private Placement is however, expected to be completed prior to the entitlement date for the Proposed Bonus Issue and Proposed Rights Issue and as such the Placement Shares shall be entitled to participate in the Proposed Bonus Issue. Arising therefrom, the Proposed Bonus Issue shall now entail the bonus issue of up to RM5,955,620 comprising 59,556,200 bonus share as opposed to the quantum announced on 19 April 2005. The approval-in-principle for the listing of and quotation for the bonus shares was obtained from Bursa Securities on 19 July 2005.</t>
  </si>
  <si>
    <t>*</t>
  </si>
  <si>
    <t>* to be used as working capital</t>
  </si>
  <si>
    <t>The Group achieved a revenue and profit after taxation and minority interest of RM3.080 million and RM1.057 million respectively for the quarter under review compared to RM1.689 million and RM1.003 million for the preceding corresponding quarter of 2004. This represents an increase of 82.4% in revenue and an increase of 5.4% in profit after tax and minority interest. The increase of profit after tax and minority interest is mainly attributed to new projects secured and projects that were brought forward from previous quarter.</t>
  </si>
  <si>
    <t>The Interim financial report has been prepared in compliance with FRS 134, Interim Financial Reporting and Chapter 7 Part VI of Listing Requirements of Bursa Malaysia Securities Berhad ("Bursa Securities") for the MESDAQ Market ("Listing Requirements") and should be read in conjunction with the Group's annual audited financial statements for the financial year ended 31 December 2004.</t>
  </si>
  <si>
    <t>There were no changes in the valuation of property, plant and equipment reported in the previous audited financial statements that will have an impact on the quarter under review.</t>
  </si>
  <si>
    <t>The proposals are however subject to shareholders' and relevant authorities' approval.</t>
  </si>
  <si>
    <t>PRECEDING YEAR</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</si>
</sst>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quot;/&quot;mm&quot;/&quot;yyyy"/>
    <numFmt numFmtId="173" formatCode="dd&quot;-&quot;mm&quot;-&quot;yyyy"/>
    <numFmt numFmtId="174" formatCode="#,##0.0_);\(#,##0.0\)"/>
    <numFmt numFmtId="175" formatCode="#,##0.0"/>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quot;RM&quot;* #,##0.00_-;\-&quot;RM&quot;* #,##0.00_-;_-&quot;RM&quot;* &quot;-&quot;??_-;_-@_-"/>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_-* #,##0.0_-;\-* #,##0.0_-;_-* &quot;-&quot;??_-;_-@_-"/>
    <numFmt numFmtId="189" formatCode="_-* #,##0_-;\-* #,##0_-;_-* &quot;-&quot;??_-;_-@_-"/>
    <numFmt numFmtId="190" formatCode="_(* #,##0.0_);_(* \(#,##0.0\);_(* &quot;-&quot;??_);_(@_)"/>
    <numFmt numFmtId="191" formatCode="_(* #,##0_);_(* \(#,##0\);_(* &quot;-&quot;??_);_(@_)"/>
    <numFmt numFmtId="192" formatCode="_(&quot;$&quot;* #,##0.00000_);_(&quot;$&quot;* \(#,##0.00000\);_(&quot;$&quot;* &quot;-&quot;??_);_(@_)"/>
    <numFmt numFmtId="193" formatCode="\(\i\)"/>
    <numFmt numFmtId="194" formatCode="d&quot;/&quot;m&quot;/&quot;yyyy"/>
    <numFmt numFmtId="195" formatCode="0.000"/>
    <numFmt numFmtId="196" formatCode="0.0"/>
    <numFmt numFmtId="197" formatCode="#,##0.0000_);\(#,##0.0000\)"/>
    <numFmt numFmtId="198" formatCode="#,##0.0000000000000_);\(#,##0.0000000000000\)"/>
    <numFmt numFmtId="199" formatCode="0_);\(0\)"/>
  </numFmts>
  <fonts count="14">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1"/>
      <color indexed="8"/>
      <name val="Times New Roman"/>
      <family val="1"/>
    </font>
    <font>
      <sz val="10"/>
      <color indexed="8"/>
      <name val="Times New Roman"/>
      <family val="1"/>
    </font>
    <font>
      <b/>
      <sz val="10"/>
      <color indexed="8"/>
      <name val="Times New Roman"/>
      <family val="1"/>
    </font>
    <font>
      <sz val="10"/>
      <name val="Times New Roman"/>
      <family val="1"/>
    </font>
    <font>
      <b/>
      <sz val="10"/>
      <name val="Arial"/>
      <family val="2"/>
    </font>
    <font>
      <sz val="10"/>
      <color indexed="10"/>
      <name val="Arial"/>
      <family val="2"/>
    </font>
    <font>
      <sz val="10"/>
      <color indexed="8"/>
      <name val="Arial"/>
      <family val="2"/>
    </font>
    <font>
      <b/>
      <sz val="10"/>
      <color indexed="8"/>
      <name val="Arial"/>
      <family val="2"/>
    </font>
    <font>
      <u val="single"/>
      <sz val="10"/>
      <color indexed="8"/>
      <name val="Arial"/>
      <family val="2"/>
    </font>
  </fonts>
  <fills count="3">
    <fill>
      <patternFill/>
    </fill>
    <fill>
      <patternFill patternType="gray125"/>
    </fill>
    <fill>
      <patternFill patternType="solid">
        <fgColor indexed="13"/>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cellStyleXfs>
  <cellXfs count="164">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72" fontId="1"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xf>
    <xf numFmtId="0" fontId="5" fillId="0" borderId="0" xfId="0" applyFont="1" applyAlignment="1">
      <alignment horizontal="left" vertical="center"/>
    </xf>
    <xf numFmtId="37" fontId="5" fillId="0" borderId="0" xfId="0" applyNumberFormat="1" applyFont="1" applyFill="1" applyBorder="1" applyAlignment="1" applyProtection="1" quotePrefix="1">
      <alignment horizontal="center" vertical="center"/>
      <protection/>
    </xf>
    <xf numFmtId="37" fontId="5" fillId="0" borderId="0" xfId="0" applyNumberFormat="1" applyFont="1" applyFill="1" applyBorder="1" applyAlignment="1" applyProtection="1">
      <alignment horizontal="center" vertical="center"/>
      <protection/>
    </xf>
    <xf numFmtId="37" fontId="5" fillId="0" borderId="0" xfId="0" applyNumberFormat="1" applyFont="1" applyAlignment="1">
      <alignment/>
    </xf>
    <xf numFmtId="0" fontId="5" fillId="0" borderId="0" xfId="0" applyFont="1" applyAlignment="1">
      <alignment vertical="center"/>
    </xf>
    <xf numFmtId="37" fontId="5" fillId="0" borderId="0" xfId="0" applyNumberFormat="1" applyFont="1" applyBorder="1" applyAlignment="1">
      <alignment/>
    </xf>
    <xf numFmtId="37" fontId="5" fillId="0" borderId="1" xfId="0" applyNumberFormat="1" applyFont="1" applyBorder="1" applyAlignment="1">
      <alignment/>
    </xf>
    <xf numFmtId="0" fontId="5" fillId="0" borderId="0" xfId="0" applyFont="1" applyBorder="1" applyAlignment="1">
      <alignment/>
    </xf>
    <xf numFmtId="0" fontId="5" fillId="0" borderId="0" xfId="0" applyFont="1" applyFill="1" applyAlignment="1">
      <alignment/>
    </xf>
    <xf numFmtId="37" fontId="5" fillId="0" borderId="2" xfId="0" applyNumberFormat="1" applyFont="1" applyBorder="1" applyAlignment="1">
      <alignment/>
    </xf>
    <xf numFmtId="39" fontId="5" fillId="0" borderId="0" xfId="0" applyNumberFormat="1" applyFont="1" applyAlignment="1">
      <alignment/>
    </xf>
    <xf numFmtId="198" fontId="5" fillId="0" borderId="0" xfId="0" applyNumberFormat="1" applyFont="1" applyAlignment="1">
      <alignment/>
    </xf>
    <xf numFmtId="37" fontId="6" fillId="0" borderId="0" xfId="0" applyNumberFormat="1" applyFont="1" applyFill="1" applyBorder="1" applyAlignment="1" applyProtection="1">
      <alignment vertical="center"/>
      <protection/>
    </xf>
    <xf numFmtId="0" fontId="6" fillId="0" borderId="0" xfId="0" applyFont="1" applyAlignment="1">
      <alignment/>
    </xf>
    <xf numFmtId="37" fontId="6" fillId="0" borderId="0" xfId="0" applyNumberFormat="1" applyFont="1" applyAlignment="1">
      <alignment/>
    </xf>
    <xf numFmtId="0" fontId="6" fillId="0" borderId="0" xfId="0" applyFont="1" applyAlignment="1">
      <alignment horizontal="left" vertical="center"/>
    </xf>
    <xf numFmtId="39" fontId="6" fillId="0" borderId="0" xfId="0" applyNumberFormat="1" applyFont="1" applyFill="1" applyBorder="1" applyAlignment="1" applyProtection="1">
      <alignment vertical="center"/>
      <protection/>
    </xf>
    <xf numFmtId="0" fontId="6" fillId="0" borderId="0" xfId="0" applyFont="1" applyAlignment="1">
      <alignment vertical="center"/>
    </xf>
    <xf numFmtId="37" fontId="6" fillId="0" borderId="0" xfId="0" applyNumberFormat="1" applyFont="1" applyFill="1" applyBorder="1" applyAlignment="1" applyProtection="1">
      <alignment horizontal="center" vertical="center"/>
      <protection/>
    </xf>
    <xf numFmtId="39" fontId="7" fillId="0" borderId="0" xfId="0" applyNumberFormat="1" applyFont="1" applyFill="1" applyBorder="1" applyAlignment="1" applyProtection="1">
      <alignment horizontal="center" vertical="center"/>
      <protection/>
    </xf>
    <xf numFmtId="37" fontId="6" fillId="0" borderId="1" xfId="0" applyNumberFormat="1" applyFont="1" applyFill="1" applyBorder="1" applyAlignment="1" applyProtection="1" quotePrefix="1">
      <alignment horizontal="center" vertical="center"/>
      <protection/>
    </xf>
    <xf numFmtId="37" fontId="6" fillId="0" borderId="0" xfId="0" applyNumberFormat="1" applyFont="1" applyFill="1" applyBorder="1" applyAlignment="1" applyProtection="1" quotePrefix="1">
      <alignment horizontal="center" vertical="center"/>
      <protection/>
    </xf>
    <xf numFmtId="0" fontId="6" fillId="0" borderId="0" xfId="0" applyFont="1" applyAlignment="1">
      <alignment vertical="center"/>
    </xf>
    <xf numFmtId="37" fontId="6" fillId="0" borderId="0" xfId="0" applyNumberFormat="1" applyFont="1" applyBorder="1" applyAlignment="1">
      <alignment/>
    </xf>
    <xf numFmtId="37" fontId="6" fillId="0" borderId="1" xfId="0" applyNumberFormat="1" applyFont="1" applyBorder="1" applyAlignment="1">
      <alignment/>
    </xf>
    <xf numFmtId="37" fontId="6" fillId="0" borderId="3" xfId="0" applyNumberFormat="1" applyFont="1" applyFill="1" applyBorder="1" applyAlignment="1" applyProtection="1">
      <alignment vertical="center"/>
      <protection/>
    </xf>
    <xf numFmtId="37" fontId="6" fillId="0" borderId="1" xfId="0" applyNumberFormat="1" applyFont="1" applyFill="1" applyBorder="1" applyAlignment="1" applyProtection="1">
      <alignment vertical="center"/>
      <protection/>
    </xf>
    <xf numFmtId="37" fontId="6" fillId="0" borderId="3" xfId="0" applyNumberFormat="1" applyFont="1" applyBorder="1" applyAlignment="1">
      <alignment/>
    </xf>
    <xf numFmtId="37" fontId="8" fillId="0" borderId="4" xfId="0" applyNumberFormat="1" applyFont="1" applyFill="1" applyBorder="1" applyAlignment="1" applyProtection="1">
      <alignment vertical="center"/>
      <protection/>
    </xf>
    <xf numFmtId="37" fontId="6" fillId="0" borderId="4" xfId="0" applyNumberFormat="1" applyFont="1" applyFill="1" applyBorder="1" applyAlignment="1" applyProtection="1">
      <alignment vertical="center"/>
      <protection/>
    </xf>
    <xf numFmtId="37" fontId="6" fillId="0" borderId="0" xfId="0" applyNumberFormat="1" applyFont="1" applyFill="1" applyBorder="1" applyAlignment="1" applyProtection="1">
      <alignment vertical="center"/>
      <protection/>
    </xf>
    <xf numFmtId="37" fontId="8" fillId="0" borderId="1" xfId="0" applyNumberFormat="1" applyFont="1" applyBorder="1" applyAlignment="1">
      <alignment/>
    </xf>
    <xf numFmtId="39" fontId="6" fillId="0" borderId="0" xfId="0" applyNumberFormat="1" applyFont="1" applyFill="1" applyBorder="1" applyAlignment="1" applyProtection="1">
      <alignment vertical="center"/>
      <protection/>
    </xf>
    <xf numFmtId="0" fontId="6" fillId="0" borderId="0" xfId="0" applyFont="1" applyAlignment="1">
      <alignment horizontal="center" vertical="center"/>
    </xf>
    <xf numFmtId="37" fontId="6" fillId="0" borderId="0" xfId="0" applyNumberFormat="1" applyFont="1" applyFill="1" applyBorder="1" applyAlignment="1" applyProtection="1">
      <alignment horizontal="centerContinuous" vertical="center"/>
      <protection/>
    </xf>
    <xf numFmtId="37" fontId="6" fillId="0" borderId="0" xfId="0" applyNumberFormat="1" applyFont="1" applyAlignment="1">
      <alignment horizontal="centerContinuous"/>
    </xf>
    <xf numFmtId="0" fontId="6" fillId="0" borderId="1" xfId="0" applyFont="1" applyBorder="1" applyAlignment="1">
      <alignment horizontal="centerContinuous"/>
    </xf>
    <xf numFmtId="0" fontId="6" fillId="0" borderId="0" xfId="0" applyNumberFormat="1" applyFont="1" applyFill="1" applyBorder="1" applyAlignment="1" applyProtection="1">
      <alignment horizontal="center" vertical="center"/>
      <protection/>
    </xf>
    <xf numFmtId="37" fontId="6" fillId="0" borderId="5" xfId="0" applyNumberFormat="1" applyFont="1" applyFill="1" applyBorder="1" applyAlignment="1" applyProtection="1">
      <alignment vertical="center"/>
      <protection/>
    </xf>
    <xf numFmtId="0" fontId="9" fillId="0" borderId="0" xfId="0" applyFont="1" applyAlignment="1">
      <alignment horizontal="center"/>
    </xf>
    <xf numFmtId="0" fontId="4" fillId="0" borderId="0" xfId="17" applyFont="1" applyAlignment="1">
      <alignment horizontal="left"/>
      <protection/>
    </xf>
    <xf numFmtId="0" fontId="4" fillId="0" borderId="0" xfId="0" applyFont="1" applyAlignment="1">
      <alignment horizontal="center"/>
    </xf>
    <xf numFmtId="0" fontId="4" fillId="0" borderId="0" xfId="0" applyFont="1" applyAlignment="1">
      <alignment/>
    </xf>
    <xf numFmtId="0" fontId="4" fillId="0" borderId="0" xfId="17" applyFont="1">
      <alignment/>
      <protection/>
    </xf>
    <xf numFmtId="0" fontId="9" fillId="0" borderId="0" xfId="0" applyFont="1" applyAlignment="1">
      <alignment/>
    </xf>
    <xf numFmtId="0" fontId="9" fillId="0" borderId="0" xfId="17" applyFont="1" applyAlignment="1">
      <alignment horizontal="left"/>
      <protection/>
    </xf>
    <xf numFmtId="0" fontId="9" fillId="0" borderId="0" xfId="0" applyFont="1" applyAlignment="1">
      <alignment horizontal="left"/>
    </xf>
    <xf numFmtId="0" fontId="4" fillId="0" borderId="0" xfId="0" applyFont="1" applyAlignment="1">
      <alignment horizontal="justify" vertical="top"/>
    </xf>
    <xf numFmtId="0" fontId="9" fillId="0" borderId="0" xfId="17" applyFont="1">
      <alignment/>
      <protection/>
    </xf>
    <xf numFmtId="0" fontId="4" fillId="0" borderId="0" xfId="0" applyFont="1" applyAlignment="1">
      <alignment horizontal="justify" vertical="top" wrapText="1"/>
    </xf>
    <xf numFmtId="0" fontId="0" fillId="0" borderId="0" xfId="0" applyAlignment="1">
      <alignment horizontal="justify" vertical="top" wrapText="1"/>
    </xf>
    <xf numFmtId="0" fontId="9" fillId="0" borderId="0" xfId="0" applyFont="1" applyAlignment="1">
      <alignment vertical="top"/>
    </xf>
    <xf numFmtId="0" fontId="9" fillId="0" borderId="0" xfId="0" applyFont="1" applyAlignment="1">
      <alignment horizontal="justify" vertical="justify"/>
    </xf>
    <xf numFmtId="0" fontId="4" fillId="0" borderId="0" xfId="0" applyFont="1" applyAlignment="1">
      <alignment horizontal="justify" vertical="justify"/>
    </xf>
    <xf numFmtId="0" fontId="9" fillId="0" borderId="0" xfId="0" applyFont="1" applyAlignment="1" quotePrefix="1">
      <alignment horizontal="center"/>
    </xf>
    <xf numFmtId="0" fontId="9" fillId="0" borderId="0" xfId="0" applyFont="1" applyAlignment="1">
      <alignment/>
    </xf>
    <xf numFmtId="0" fontId="4" fillId="0" borderId="0" xfId="0" applyFont="1" applyAlignment="1">
      <alignment horizontal="center" vertical="top"/>
    </xf>
    <xf numFmtId="0" fontId="4" fillId="0" borderId="0" xfId="0" applyFont="1" applyAlignment="1">
      <alignment vertical="top"/>
    </xf>
    <xf numFmtId="15" fontId="4" fillId="0" borderId="0" xfId="0" applyNumberFormat="1" applyFont="1" applyAlignment="1" quotePrefix="1">
      <alignment/>
    </xf>
    <xf numFmtId="37" fontId="4" fillId="0" borderId="0" xfId="0" applyNumberFormat="1" applyFont="1" applyAlignment="1">
      <alignment/>
    </xf>
    <xf numFmtId="0" fontId="9" fillId="0" borderId="0" xfId="17" applyFont="1" applyAlignment="1">
      <alignment horizontal="center"/>
      <protection/>
    </xf>
    <xf numFmtId="0" fontId="10" fillId="0" borderId="0" xfId="0" applyFont="1" applyAlignment="1">
      <alignment vertical="top" wrapText="1"/>
    </xf>
    <xf numFmtId="0" fontId="4" fillId="0" borderId="0" xfId="17" applyFont="1" applyBorder="1">
      <alignment/>
      <protection/>
    </xf>
    <xf numFmtId="0" fontId="4" fillId="0" borderId="1" xfId="17" applyFont="1" applyBorder="1">
      <alignment/>
      <protection/>
    </xf>
    <xf numFmtId="37" fontId="6" fillId="0" borderId="5" xfId="0" applyNumberFormat="1" applyFont="1" applyBorder="1" applyAlignment="1">
      <alignment/>
    </xf>
    <xf numFmtId="39" fontId="6" fillId="0" borderId="0" xfId="0" applyNumberFormat="1" applyFont="1" applyFill="1" applyBorder="1" applyAlignment="1" applyProtection="1">
      <alignment horizontal="center" vertical="center"/>
      <protection/>
    </xf>
    <xf numFmtId="0" fontId="6" fillId="0" borderId="0" xfId="0" applyFont="1" applyBorder="1" applyAlignment="1">
      <alignment horizontal="center"/>
    </xf>
    <xf numFmtId="39" fontId="6" fillId="0" borderId="1" xfId="0" applyNumberFormat="1" applyFont="1" applyFill="1" applyBorder="1" applyAlignment="1" applyProtection="1" quotePrefix="1">
      <alignment horizontal="center" vertical="center"/>
      <protection/>
    </xf>
    <xf numFmtId="15" fontId="6" fillId="0" borderId="1" xfId="0" applyNumberFormat="1" applyFont="1" applyBorder="1" applyAlignment="1" quotePrefix="1">
      <alignment horizontal="center"/>
    </xf>
    <xf numFmtId="39" fontId="6" fillId="0" borderId="0" xfId="0" applyNumberFormat="1" applyFont="1" applyFill="1" applyBorder="1" applyAlignment="1" applyProtection="1" quotePrefix="1">
      <alignment horizontal="center" vertical="center"/>
      <protection/>
    </xf>
    <xf numFmtId="37" fontId="6" fillId="0" borderId="1" xfId="0" applyNumberFormat="1" applyFont="1" applyFill="1" applyBorder="1" applyAlignment="1" applyProtection="1">
      <alignment vertical="center"/>
      <protection/>
    </xf>
    <xf numFmtId="39" fontId="6" fillId="0" borderId="1" xfId="0" applyNumberFormat="1" applyFont="1" applyFill="1" applyBorder="1" applyAlignment="1" applyProtection="1">
      <alignment horizontal="center" vertical="center"/>
      <protection/>
    </xf>
    <xf numFmtId="0" fontId="6" fillId="0" borderId="1" xfId="0" applyFont="1" applyBorder="1" applyAlignment="1">
      <alignment/>
    </xf>
    <xf numFmtId="39" fontId="6" fillId="0" borderId="0" xfId="0" applyNumberFormat="1" applyFont="1" applyAlignment="1">
      <alignment/>
    </xf>
    <xf numFmtId="39" fontId="6" fillId="0" borderId="4" xfId="0" applyNumberFormat="1" applyFont="1" applyFill="1" applyBorder="1" applyAlignment="1" applyProtection="1">
      <alignment horizontal="center" vertical="center"/>
      <protection/>
    </xf>
    <xf numFmtId="0" fontId="5" fillId="0" borderId="0" xfId="0" applyFont="1" applyAlignment="1">
      <alignment horizontal="center"/>
    </xf>
    <xf numFmtId="0" fontId="11" fillId="0" borderId="0" xfId="0" applyFont="1" applyAlignment="1">
      <alignment horizontal="justify" vertical="top" wrapText="1"/>
    </xf>
    <xf numFmtId="0" fontId="12" fillId="0" borderId="0" xfId="0" applyFont="1" applyAlignment="1">
      <alignment/>
    </xf>
    <xf numFmtId="0" fontId="11" fillId="0" borderId="0" xfId="0" applyFont="1" applyAlignment="1">
      <alignment/>
    </xf>
    <xf numFmtId="0" fontId="9" fillId="0" borderId="0" xfId="0" applyFont="1" applyFill="1" applyAlignment="1">
      <alignment/>
    </xf>
    <xf numFmtId="0" fontId="4" fillId="0" borderId="0" xfId="0" applyFont="1" applyFill="1" applyAlignment="1">
      <alignment/>
    </xf>
    <xf numFmtId="0" fontId="11" fillId="0" borderId="0" xfId="0" applyFont="1" applyAlignment="1">
      <alignment horizontal="justify"/>
    </xf>
    <xf numFmtId="0" fontId="4" fillId="0" borderId="0" xfId="17" applyFont="1" applyBorder="1" applyAlignment="1">
      <alignment/>
      <protection/>
    </xf>
    <xf numFmtId="3" fontId="4" fillId="0" borderId="0" xfId="17" applyNumberFormat="1" applyFont="1" applyBorder="1">
      <alignment/>
      <protection/>
    </xf>
    <xf numFmtId="37" fontId="4" fillId="0" borderId="1" xfId="0" applyNumberFormat="1" applyFont="1" applyFill="1" applyBorder="1" applyAlignment="1" applyProtection="1">
      <alignment vertical="center"/>
      <protection/>
    </xf>
    <xf numFmtId="0" fontId="11" fillId="0" borderId="0" xfId="0" applyFont="1" applyFill="1" applyAlignment="1">
      <alignment/>
    </xf>
    <xf numFmtId="0" fontId="11" fillId="0" borderId="0" xfId="0" applyFont="1" applyFill="1" applyAlignment="1">
      <alignment horizontal="center"/>
    </xf>
    <xf numFmtId="0" fontId="13" fillId="0" borderId="0" xfId="0" applyFont="1" applyFill="1" applyAlignment="1">
      <alignment horizontal="center"/>
    </xf>
    <xf numFmtId="0" fontId="0" fillId="0" borderId="0" xfId="0" applyAlignment="1">
      <alignment/>
    </xf>
    <xf numFmtId="3" fontId="4" fillId="0" borderId="5" xfId="17" applyNumberFormat="1" applyFont="1" applyBorder="1">
      <alignment/>
      <protection/>
    </xf>
    <xf numFmtId="0" fontId="11" fillId="0" borderId="0" xfId="0" applyFont="1" applyBorder="1" applyAlignment="1">
      <alignment vertical="top"/>
    </xf>
    <xf numFmtId="3" fontId="11" fillId="0" borderId="0" xfId="0" applyNumberFormat="1" applyFont="1" applyBorder="1" applyAlignment="1">
      <alignment vertical="top"/>
    </xf>
    <xf numFmtId="0" fontId="11" fillId="0" borderId="1" xfId="0" applyFont="1" applyBorder="1" applyAlignment="1">
      <alignment vertical="top"/>
    </xf>
    <xf numFmtId="0" fontId="9" fillId="0" borderId="0" xfId="0" applyFont="1" applyFill="1" applyAlignment="1">
      <alignment horizontal="center"/>
    </xf>
    <xf numFmtId="0" fontId="9" fillId="0" borderId="0" xfId="17" applyFont="1" applyFill="1" applyAlignment="1">
      <alignment horizontal="center"/>
      <protection/>
    </xf>
    <xf numFmtId="3" fontId="11" fillId="0" borderId="0" xfId="17" applyNumberFormat="1" applyFont="1" applyFill="1" applyBorder="1" applyAlignment="1" applyProtection="1">
      <alignment vertical="center"/>
      <protection/>
    </xf>
    <xf numFmtId="3" fontId="11" fillId="0" borderId="1" xfId="17" applyNumberFormat="1" applyFont="1" applyFill="1" applyBorder="1" applyAlignment="1" applyProtection="1">
      <alignment vertical="center"/>
      <protection/>
    </xf>
    <xf numFmtId="37" fontId="6" fillId="0" borderId="0" xfId="0" applyNumberFormat="1" applyFont="1" applyFill="1" applyAlignment="1">
      <alignment/>
    </xf>
    <xf numFmtId="0" fontId="4" fillId="0" borderId="0" xfId="0" applyFont="1" applyAlignment="1">
      <alignment/>
    </xf>
    <xf numFmtId="0" fontId="4" fillId="0" borderId="0" xfId="0" applyFont="1" applyAlignment="1">
      <alignment horizontal="justify"/>
    </xf>
    <xf numFmtId="0" fontId="11" fillId="0" borderId="0" xfId="0" applyFont="1" applyFill="1" applyBorder="1" applyAlignment="1">
      <alignment/>
    </xf>
    <xf numFmtId="0" fontId="11" fillId="0" borderId="0" xfId="0" applyFont="1" applyFill="1" applyBorder="1" applyAlignment="1">
      <alignment horizontal="center"/>
    </xf>
    <xf numFmtId="0" fontId="13" fillId="0" borderId="0" xfId="0" applyFont="1" applyFill="1" applyBorder="1" applyAlignment="1">
      <alignment horizontal="center"/>
    </xf>
    <xf numFmtId="37" fontId="6" fillId="0" borderId="1" xfId="0" applyNumberFormat="1" applyFont="1" applyFill="1" applyBorder="1" applyAlignment="1">
      <alignment/>
    </xf>
    <xf numFmtId="9" fontId="11" fillId="0" borderId="0" xfId="0" applyNumberFormat="1" applyFont="1" applyFill="1" applyBorder="1" applyAlignment="1">
      <alignment horizontal="center"/>
    </xf>
    <xf numFmtId="199" fontId="11" fillId="0" borderId="0" xfId="0" applyNumberFormat="1" applyFont="1" applyFill="1" applyBorder="1" applyAlignment="1" applyProtection="1">
      <alignment horizontal="center" vertical="center"/>
      <protection/>
    </xf>
    <xf numFmtId="199" fontId="11" fillId="0" borderId="2"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vertical="center"/>
      <protection/>
    </xf>
    <xf numFmtId="0" fontId="9" fillId="0" borderId="0" xfId="0" applyFont="1" applyAlignment="1">
      <alignment horizontal="justify" vertical="top"/>
    </xf>
    <xf numFmtId="0" fontId="4" fillId="0" borderId="0" xfId="0" applyFont="1" applyBorder="1" applyAlignment="1">
      <alignment horizontal="center"/>
    </xf>
    <xf numFmtId="0" fontId="4" fillId="0" borderId="1" xfId="0" applyFont="1" applyBorder="1" applyAlignment="1">
      <alignment horizontal="center"/>
    </xf>
    <xf numFmtId="39" fontId="4" fillId="0" borderId="1" xfId="0" applyNumberFormat="1" applyFont="1" applyBorder="1" applyAlignment="1">
      <alignment/>
    </xf>
    <xf numFmtId="37" fontId="6" fillId="0" borderId="0" xfId="0" applyNumberFormat="1" applyFont="1" applyFill="1" applyBorder="1" applyAlignment="1" applyProtection="1">
      <alignment horizontal="right" vertical="center"/>
      <protection/>
    </xf>
    <xf numFmtId="37" fontId="6" fillId="0" borderId="0" xfId="0" applyNumberFormat="1" applyFont="1" applyAlignment="1">
      <alignment horizontal="right"/>
    </xf>
    <xf numFmtId="0" fontId="12" fillId="0" borderId="0" xfId="0" applyFont="1" applyBorder="1" applyAlignment="1">
      <alignment horizontal="right" vertical="top"/>
    </xf>
    <xf numFmtId="0" fontId="4" fillId="0" borderId="0" xfId="17" applyFont="1" applyBorder="1" applyAlignment="1">
      <alignment horizontal="right"/>
      <protection/>
    </xf>
    <xf numFmtId="0" fontId="0" fillId="0" borderId="0" xfId="0" applyAlignment="1">
      <alignment horizontal="justify"/>
    </xf>
    <xf numFmtId="0" fontId="7" fillId="0" borderId="0" xfId="0" applyFont="1" applyAlignment="1">
      <alignment vertical="center"/>
    </xf>
    <xf numFmtId="37" fontId="4" fillId="2" borderId="0" xfId="0" applyNumberFormat="1" applyFont="1" applyFill="1" applyAlignment="1">
      <alignment/>
    </xf>
    <xf numFmtId="3" fontId="11" fillId="0" borderId="0" xfId="17" applyNumberFormat="1" applyFont="1" applyFill="1" applyBorder="1" applyAlignment="1" applyProtection="1">
      <alignment vertical="center"/>
      <protection/>
    </xf>
    <xf numFmtId="39" fontId="4" fillId="0" borderId="1" xfId="0" applyNumberFormat="1" applyFont="1" applyFill="1" applyBorder="1" applyAlignment="1">
      <alignment/>
    </xf>
    <xf numFmtId="0" fontId="4" fillId="0" borderId="0" xfId="17" applyFont="1" applyAlignment="1">
      <alignment horizontal="justify" vertical="top" wrapText="1"/>
      <protection/>
    </xf>
    <xf numFmtId="0" fontId="4" fillId="0" borderId="0" xfId="17" applyFont="1" applyAlignment="1">
      <alignment vertical="justify"/>
      <protection/>
    </xf>
    <xf numFmtId="0" fontId="0" fillId="0" borderId="0" xfId="0" applyFont="1" applyAlignment="1">
      <alignment vertical="justify"/>
    </xf>
    <xf numFmtId="0" fontId="0" fillId="0" borderId="0" xfId="0" applyAlignment="1">
      <alignment vertical="justify"/>
    </xf>
    <xf numFmtId="37" fontId="6" fillId="0" borderId="0" xfId="0" applyNumberFormat="1" applyFont="1" applyFill="1" applyBorder="1" applyAlignment="1" applyProtection="1">
      <alignment horizontal="center" vertical="center"/>
      <protection/>
    </xf>
    <xf numFmtId="0" fontId="9" fillId="0" borderId="0" xfId="0" applyFont="1" applyAlignment="1">
      <alignment horizontal="justify" vertical="justify"/>
    </xf>
    <xf numFmtId="0" fontId="4" fillId="0" borderId="0" xfId="0" applyFont="1" applyAlignment="1">
      <alignment horizontal="justify"/>
    </xf>
    <xf numFmtId="0" fontId="11"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xf>
    <xf numFmtId="0" fontId="4" fillId="0" borderId="0" xfId="0" applyFont="1" applyAlignment="1">
      <alignment horizontal="justify" vertical="top"/>
    </xf>
    <xf numFmtId="0" fontId="11" fillId="0" borderId="0" xfId="0" applyFont="1" applyAlignment="1">
      <alignment horizontal="justify"/>
    </xf>
    <xf numFmtId="0" fontId="4" fillId="0" borderId="0" xfId="0" applyFont="1" applyAlignment="1">
      <alignment horizontal="center" vertical="top"/>
    </xf>
    <xf numFmtId="0" fontId="0" fillId="0" borderId="0" xfId="0" applyAlignment="1">
      <alignment horizontal="justify"/>
    </xf>
    <xf numFmtId="0" fontId="4" fillId="0" borderId="0" xfId="0" applyFont="1" applyAlignment="1">
      <alignment horizontal="justify" vertical="justify"/>
    </xf>
    <xf numFmtId="0" fontId="4" fillId="0" borderId="0" xfId="0" applyFont="1" applyAlignment="1">
      <alignment/>
    </xf>
    <xf numFmtId="0" fontId="4" fillId="0" borderId="0" xfId="0" applyFont="1" applyFill="1" applyAlignment="1">
      <alignment horizontal="justify" vertical="top"/>
    </xf>
    <xf numFmtId="0" fontId="4" fillId="0" borderId="0" xfId="0" applyFont="1" applyFill="1" applyAlignment="1">
      <alignment horizontal="justify" vertical="top" wrapText="1"/>
    </xf>
    <xf numFmtId="0" fontId="9" fillId="0" borderId="0" xfId="0" applyFont="1" applyAlignment="1">
      <alignment horizontal="justify" vertical="top"/>
    </xf>
    <xf numFmtId="0" fontId="4" fillId="0" borderId="0" xfId="0" applyFont="1" applyAlignment="1">
      <alignment horizontal="justify" vertical="top" wrapText="1"/>
    </xf>
    <xf numFmtId="0" fontId="0" fillId="0" borderId="0" xfId="0" applyAlignment="1">
      <alignment horizontal="justify" vertical="top"/>
    </xf>
    <xf numFmtId="0" fontId="4" fillId="0" borderId="0" xfId="17" applyFont="1" applyAlignment="1">
      <alignment/>
      <protection/>
    </xf>
    <xf numFmtId="0" fontId="9" fillId="0" borderId="0" xfId="0" applyFont="1" applyAlignment="1">
      <alignment horizontal="center"/>
    </xf>
    <xf numFmtId="0" fontId="4" fillId="0" borderId="0" xfId="0" applyFont="1" applyAlignment="1">
      <alignment horizontal="center"/>
    </xf>
    <xf numFmtId="0" fontId="9" fillId="0" borderId="0" xfId="0" applyFont="1" applyAlignment="1">
      <alignment/>
    </xf>
    <xf numFmtId="0" fontId="9" fillId="0" borderId="0" xfId="0" applyFont="1" applyFill="1" applyAlignment="1">
      <alignment/>
    </xf>
    <xf numFmtId="0" fontId="0" fillId="0" borderId="0" xfId="0" applyFill="1" applyAlignment="1">
      <alignment/>
    </xf>
    <xf numFmtId="0" fontId="9" fillId="0" borderId="0" xfId="17" applyFont="1" applyAlignment="1">
      <alignment vertical="top" wrapText="1"/>
      <protection/>
    </xf>
    <xf numFmtId="0" fontId="4" fillId="0" borderId="0" xfId="0" applyFont="1" applyFill="1" applyAlignment="1">
      <alignment horizontal="justify" vertical="justify"/>
    </xf>
    <xf numFmtId="0" fontId="11" fillId="0" borderId="0" xfId="0" applyFont="1" applyFill="1" applyAlignment="1">
      <alignment/>
    </xf>
    <xf numFmtId="0" fontId="6" fillId="0" borderId="0" xfId="0" applyFont="1" applyFill="1" applyAlignment="1">
      <alignment/>
    </xf>
    <xf numFmtId="0" fontId="5" fillId="0" borderId="0" xfId="0" applyFont="1" applyFill="1" applyAlignment="1">
      <alignment horizontal="center"/>
    </xf>
    <xf numFmtId="37" fontId="5" fillId="0" borderId="0" xfId="0" applyNumberFormat="1" applyFont="1" applyFill="1" applyBorder="1" applyAlignment="1" applyProtection="1" quotePrefix="1">
      <alignment horizontal="center" vertical="center"/>
      <protection/>
    </xf>
    <xf numFmtId="37" fontId="5" fillId="0" borderId="0" xfId="0" applyNumberFormat="1" applyFont="1" applyFill="1" applyBorder="1" applyAlignment="1" applyProtection="1">
      <alignment horizontal="center" vertical="center"/>
      <protection/>
    </xf>
  </cellXfs>
  <cellStyles count="4">
    <cellStyle name="Normal" xfId="0"/>
    <cellStyle name="Followed Hyperlink" xfId="15"/>
    <cellStyle name="Hyperlink" xfId="16"/>
    <cellStyle name="Normal_Global Soft (MSC) Bhd (2002)"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1"/>
  <sheetViews>
    <sheetView workbookViewId="0" topLeftCell="A1">
      <selection activeCell="C7" sqref="C7:G8"/>
    </sheetView>
  </sheetViews>
  <sheetFormatPr defaultColWidth="9.140625" defaultRowHeight="12.75"/>
  <cols>
    <col min="1" max="1" width="21.8515625" style="22" customWidth="1"/>
    <col min="2" max="2" width="4.57421875" style="22" customWidth="1"/>
    <col min="3" max="3" width="20.57421875" style="22" bestFit="1" customWidth="1"/>
    <col min="4" max="4" width="17.7109375" style="22" customWidth="1"/>
    <col min="5" max="5" width="2.8515625" style="22" customWidth="1"/>
    <col min="6" max="6" width="22.00390625" style="22" bestFit="1" customWidth="1"/>
    <col min="7" max="7" width="16.57421875" style="21" customWidth="1"/>
    <col min="8" max="16384" width="11.421875" style="22" customWidth="1"/>
  </cols>
  <sheetData>
    <row r="1" spans="1:5" ht="12.75">
      <c r="A1" s="126" t="s">
        <v>0</v>
      </c>
      <c r="B1" s="42"/>
      <c r="E1" s="42"/>
    </row>
    <row r="2" spans="1:5" ht="12.75">
      <c r="A2" s="126" t="s">
        <v>154</v>
      </c>
      <c r="B2" s="42"/>
      <c r="E2" s="42"/>
    </row>
    <row r="3" spans="1:5" ht="12.75">
      <c r="A3" s="126" t="s">
        <v>237</v>
      </c>
      <c r="B3" s="42"/>
      <c r="E3" s="42"/>
    </row>
    <row r="4" spans="1:7" ht="12.75">
      <c r="A4" s="24"/>
      <c r="D4" s="43"/>
      <c r="G4" s="44"/>
    </row>
    <row r="5" spans="1:7" ht="12.75">
      <c r="A5" s="24"/>
      <c r="C5" s="45" t="s">
        <v>55</v>
      </c>
      <c r="D5" s="45"/>
      <c r="F5" s="45" t="s">
        <v>56</v>
      </c>
      <c r="G5" s="45"/>
    </row>
    <row r="6" spans="1:7" ht="12.75">
      <c r="A6" s="24"/>
      <c r="C6" s="30"/>
      <c r="D6" s="30"/>
      <c r="F6" s="46"/>
      <c r="G6" s="46"/>
    </row>
    <row r="7" spans="1:7" ht="12.75">
      <c r="A7" s="24"/>
      <c r="C7" s="134" t="s">
        <v>58</v>
      </c>
      <c r="D7" s="134" t="s">
        <v>272</v>
      </c>
      <c r="E7" s="160"/>
      <c r="F7" s="134" t="s">
        <v>58</v>
      </c>
      <c r="G7" s="134" t="s">
        <v>272</v>
      </c>
    </row>
    <row r="8" spans="1:7" ht="12.75">
      <c r="A8" s="24"/>
      <c r="C8" s="134" t="s">
        <v>32</v>
      </c>
      <c r="D8" s="134" t="s">
        <v>32</v>
      </c>
      <c r="E8" s="160"/>
      <c r="F8" s="134" t="s">
        <v>59</v>
      </c>
      <c r="G8" s="134" t="s">
        <v>59</v>
      </c>
    </row>
    <row r="9" spans="1:7" ht="12.75">
      <c r="A9" s="24"/>
      <c r="C9" s="27" t="s">
        <v>239</v>
      </c>
      <c r="D9" s="27" t="s">
        <v>238</v>
      </c>
      <c r="F9" s="27" t="s">
        <v>239</v>
      </c>
      <c r="G9" s="27" t="s">
        <v>238</v>
      </c>
    </row>
    <row r="10" spans="1:7" ht="12.75">
      <c r="A10" s="24"/>
      <c r="C10" s="27" t="s">
        <v>4</v>
      </c>
      <c r="D10" s="27" t="s">
        <v>4</v>
      </c>
      <c r="F10" s="27" t="s">
        <v>4</v>
      </c>
      <c r="G10" s="27" t="s">
        <v>4</v>
      </c>
    </row>
    <row r="11" spans="6:7" ht="12.75">
      <c r="F11" s="23"/>
      <c r="G11" s="23"/>
    </row>
    <row r="12" spans="1:7" ht="12.75">
      <c r="A12" s="31" t="s">
        <v>60</v>
      </c>
      <c r="C12" s="23">
        <v>3080</v>
      </c>
      <c r="D12" s="23">
        <v>1689</v>
      </c>
      <c r="F12" s="23">
        <v>4207</v>
      </c>
      <c r="G12" s="23">
        <v>3522</v>
      </c>
    </row>
    <row r="13" spans="1:7" ht="12.75">
      <c r="A13" s="31"/>
      <c r="C13" s="23"/>
      <c r="D13" s="23"/>
      <c r="F13" s="23"/>
      <c r="G13" s="23"/>
    </row>
    <row r="14" spans="1:7" ht="12.75">
      <c r="A14" s="31" t="s">
        <v>61</v>
      </c>
      <c r="C14" s="33">
        <v>-1266</v>
      </c>
      <c r="D14" s="33">
        <v>-264</v>
      </c>
      <c r="F14" s="33">
        <v>-1519</v>
      </c>
      <c r="G14" s="33">
        <v>-754</v>
      </c>
    </row>
    <row r="15" spans="1:7" ht="12.75">
      <c r="A15" s="31"/>
      <c r="C15" s="23"/>
      <c r="D15" s="23"/>
      <c r="F15" s="23"/>
      <c r="G15" s="23"/>
    </row>
    <row r="16" spans="1:7" ht="12.75">
      <c r="A16" s="31" t="s">
        <v>62</v>
      </c>
      <c r="C16" s="21">
        <f>+C12+C14</f>
        <v>1814</v>
      </c>
      <c r="D16" s="21">
        <f>+D12+D14</f>
        <v>1425</v>
      </c>
      <c r="F16" s="21">
        <f>+F12+F14</f>
        <v>2688</v>
      </c>
      <c r="G16" s="21">
        <f>+G12+G14</f>
        <v>2768</v>
      </c>
    </row>
    <row r="17" spans="1:7" ht="12.75">
      <c r="A17" s="31"/>
      <c r="C17" s="23"/>
      <c r="D17" s="23"/>
      <c r="F17" s="23"/>
      <c r="G17" s="23"/>
    </row>
    <row r="18" spans="1:7" ht="12.75">
      <c r="A18" s="31" t="s">
        <v>175</v>
      </c>
      <c r="C18" s="32">
        <v>0</v>
      </c>
      <c r="D18" s="32">
        <v>25</v>
      </c>
      <c r="F18" s="32">
        <v>12</v>
      </c>
      <c r="G18" s="32">
        <v>50</v>
      </c>
    </row>
    <row r="19" spans="1:7" ht="12.75">
      <c r="A19" s="31"/>
      <c r="C19" s="32"/>
      <c r="D19" s="32"/>
      <c r="F19" s="32"/>
      <c r="G19" s="32"/>
    </row>
    <row r="20" spans="1:7" ht="12.75">
      <c r="A20" s="31" t="s">
        <v>63</v>
      </c>
      <c r="C20" s="23">
        <v>-205</v>
      </c>
      <c r="D20" s="23">
        <v>-100</v>
      </c>
      <c r="F20" s="23">
        <v>-413</v>
      </c>
      <c r="G20" s="23">
        <v>-203</v>
      </c>
    </row>
    <row r="21" spans="1:7" ht="12.75">
      <c r="A21" s="31" t="s">
        <v>64</v>
      </c>
      <c r="C21" s="33">
        <v>-552</v>
      </c>
      <c r="D21" s="33">
        <v>-327</v>
      </c>
      <c r="F21" s="33">
        <v>-975</v>
      </c>
      <c r="G21" s="33">
        <v>-583</v>
      </c>
    </row>
    <row r="22" spans="1:7" ht="12.75">
      <c r="A22" s="31"/>
      <c r="C22" s="23"/>
      <c r="D22" s="23"/>
      <c r="F22" s="23"/>
      <c r="G22" s="23"/>
    </row>
    <row r="23" spans="1:7" ht="12.75">
      <c r="A23" s="31" t="s">
        <v>65</v>
      </c>
      <c r="C23" s="23">
        <f>SUM(C16:C21)</f>
        <v>1057</v>
      </c>
      <c r="D23" s="23">
        <f>SUM(D16:D21)</f>
        <v>1023</v>
      </c>
      <c r="F23" s="23">
        <f>SUM(F16:F21)</f>
        <v>1312</v>
      </c>
      <c r="G23" s="23">
        <f>SUM(G16:G21)</f>
        <v>2032</v>
      </c>
    </row>
    <row r="24" spans="1:7" ht="12.75">
      <c r="A24" s="31"/>
      <c r="C24" s="23"/>
      <c r="D24" s="23"/>
      <c r="F24" s="23"/>
      <c r="G24" s="23"/>
    </row>
    <row r="25" spans="1:7" ht="12.75">
      <c r="A25" s="31" t="s">
        <v>66</v>
      </c>
      <c r="C25" s="33">
        <v>0</v>
      </c>
      <c r="D25" s="33">
        <v>-9</v>
      </c>
      <c r="F25" s="33">
        <v>0</v>
      </c>
      <c r="G25" s="33">
        <v>-14</v>
      </c>
    </row>
    <row r="26" spans="1:7" ht="12.75">
      <c r="A26" s="31"/>
      <c r="C26" s="23"/>
      <c r="D26" s="23"/>
      <c r="F26" s="23"/>
      <c r="G26" s="23"/>
    </row>
    <row r="27" spans="1:7" ht="12.75">
      <c r="A27" s="31" t="s">
        <v>67</v>
      </c>
      <c r="C27" s="23">
        <f>SUM(C23:C25)</f>
        <v>1057</v>
      </c>
      <c r="D27" s="23">
        <f>SUM(D23:D25)</f>
        <v>1014</v>
      </c>
      <c r="F27" s="23">
        <f>SUM(F23:F25)</f>
        <v>1312</v>
      </c>
      <c r="G27" s="23">
        <f>SUM(G23:G25)</f>
        <v>2018</v>
      </c>
    </row>
    <row r="28" spans="3:7" ht="12.75">
      <c r="C28" s="23"/>
      <c r="D28" s="23"/>
      <c r="F28" s="23"/>
      <c r="G28" s="23"/>
    </row>
    <row r="29" spans="1:7" ht="12.75">
      <c r="A29" s="22" t="s">
        <v>68</v>
      </c>
      <c r="C29" s="33">
        <v>0</v>
      </c>
      <c r="D29" s="33">
        <v>-7</v>
      </c>
      <c r="F29" s="33">
        <v>-3</v>
      </c>
      <c r="G29" s="33">
        <v>-14</v>
      </c>
    </row>
    <row r="30" spans="3:7" ht="12.75">
      <c r="C30" s="23"/>
      <c r="D30" s="23"/>
      <c r="F30" s="23"/>
      <c r="G30" s="23"/>
    </row>
    <row r="31" spans="1:7" ht="12.75">
      <c r="A31" s="22" t="s">
        <v>69</v>
      </c>
      <c r="C31" s="21">
        <f>SUM(C27:C29)</f>
        <v>1057</v>
      </c>
      <c r="D31" s="21">
        <f>SUM(D27:D29)</f>
        <v>1007</v>
      </c>
      <c r="F31" s="21">
        <f>SUM(F27:F29)</f>
        <v>1309</v>
      </c>
      <c r="G31" s="21">
        <f>SUM(G27:G29)</f>
        <v>2004</v>
      </c>
    </row>
    <row r="32" spans="3:7" ht="12.75">
      <c r="C32" s="23"/>
      <c r="D32" s="23"/>
      <c r="F32" s="23"/>
      <c r="G32" s="23"/>
    </row>
    <row r="33" spans="1:7" ht="12.75">
      <c r="A33" s="22" t="s">
        <v>51</v>
      </c>
      <c r="C33" s="112">
        <v>0</v>
      </c>
      <c r="D33" s="33">
        <v>-4</v>
      </c>
      <c r="F33" s="112">
        <v>0</v>
      </c>
      <c r="G33" s="33">
        <v>2</v>
      </c>
    </row>
    <row r="34" spans="3:7" ht="12.75">
      <c r="C34" s="23"/>
      <c r="D34" s="23"/>
      <c r="F34" s="23"/>
      <c r="G34" s="23"/>
    </row>
    <row r="35" spans="1:7" ht="12.75">
      <c r="A35" s="22" t="s">
        <v>70</v>
      </c>
      <c r="C35" s="23"/>
      <c r="D35" s="23"/>
      <c r="F35" s="23"/>
      <c r="G35" s="23"/>
    </row>
    <row r="36" spans="1:8" ht="12.75">
      <c r="A36" s="22" t="s">
        <v>71</v>
      </c>
      <c r="C36" s="23">
        <f>SUM(C31:C33)</f>
        <v>1057</v>
      </c>
      <c r="D36" s="23">
        <f>SUM(D31:D33)</f>
        <v>1003</v>
      </c>
      <c r="F36" s="23">
        <f>SUM(F31:F33)</f>
        <v>1309</v>
      </c>
      <c r="G36" s="23">
        <f>SUM(G31:G33)</f>
        <v>2006</v>
      </c>
      <c r="H36" s="23"/>
    </row>
    <row r="37" spans="3:7" ht="12.75">
      <c r="C37" s="23"/>
      <c r="D37" s="23"/>
      <c r="F37" s="23"/>
      <c r="G37" s="23"/>
    </row>
    <row r="38" spans="1:7" ht="12.75">
      <c r="A38" s="22" t="s">
        <v>72</v>
      </c>
      <c r="C38" s="33">
        <v>0</v>
      </c>
      <c r="D38" s="33">
        <v>0</v>
      </c>
      <c r="F38" s="33">
        <v>0</v>
      </c>
      <c r="G38" s="33">
        <v>0</v>
      </c>
    </row>
    <row r="39" spans="3:7" ht="12.75">
      <c r="C39" s="23"/>
      <c r="D39" s="23"/>
      <c r="F39" s="23"/>
      <c r="G39" s="23"/>
    </row>
    <row r="40" spans="1:7" ht="13.5" thickBot="1">
      <c r="A40" s="22" t="s">
        <v>73</v>
      </c>
      <c r="C40" s="47">
        <f>SUM(C36:C38)</f>
        <v>1057</v>
      </c>
      <c r="D40" s="47">
        <f>SUM(D36:D38)</f>
        <v>1003</v>
      </c>
      <c r="F40" s="47">
        <f>SUM(F36:F38)</f>
        <v>1309</v>
      </c>
      <c r="G40" s="47">
        <f>SUM(G36:G38)</f>
        <v>2006</v>
      </c>
    </row>
    <row r="41" spans="6:7" ht="13.5" thickTop="1">
      <c r="F41" s="32"/>
      <c r="G41" s="22"/>
    </row>
    <row r="42" ht="12.75">
      <c r="A42" s="22" t="s">
        <v>74</v>
      </c>
    </row>
    <row r="43" spans="1:7" ht="12.75">
      <c r="A43" s="22" t="s">
        <v>256</v>
      </c>
      <c r="C43" s="41">
        <f>+Notes!G244</f>
        <v>1.1116973085292805</v>
      </c>
      <c r="D43" s="41">
        <v>1.17</v>
      </c>
      <c r="F43" s="41">
        <f>+Notes!I244</f>
        <v>1.3798228140958186</v>
      </c>
      <c r="G43" s="41">
        <v>2.34</v>
      </c>
    </row>
    <row r="44" ht="12.75">
      <c r="F44" s="21"/>
    </row>
    <row r="45" spans="1:6" ht="12.75">
      <c r="A45" s="22" t="s">
        <v>155</v>
      </c>
      <c r="F45" s="21"/>
    </row>
    <row r="46" spans="1:6" ht="12.75">
      <c r="A46" s="22" t="s">
        <v>193</v>
      </c>
      <c r="F46" s="21"/>
    </row>
    <row r="47" ht="12.75">
      <c r="F47" s="21"/>
    </row>
    <row r="48" ht="12.75">
      <c r="F48" s="21"/>
    </row>
    <row r="49" ht="12.75">
      <c r="F49" s="21"/>
    </row>
    <row r="59" spans="6:8" ht="12.75">
      <c r="F59" s="21"/>
      <c r="H59" s="23"/>
    </row>
    <row r="61" ht="12.75">
      <c r="G61" s="22"/>
    </row>
  </sheetData>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M55"/>
  <sheetViews>
    <sheetView workbookViewId="0" topLeftCell="A1">
      <selection activeCell="E47" sqref="E47"/>
    </sheetView>
  </sheetViews>
  <sheetFormatPr defaultColWidth="9.140625" defaultRowHeight="12.75"/>
  <cols>
    <col min="1" max="4" width="11.421875" style="22" customWidth="1"/>
    <col min="5" max="5" width="13.28125" style="23" bestFit="1" customWidth="1"/>
    <col min="6" max="6" width="11.421875" style="22" customWidth="1"/>
    <col min="7" max="7" width="13.28125" style="22" bestFit="1" customWidth="1"/>
    <col min="8" max="8" width="15.421875" style="22" hidden="1" customWidth="1"/>
    <col min="9" max="9" width="15.57421875" style="22" hidden="1" customWidth="1"/>
    <col min="10" max="10" width="17.7109375" style="21" hidden="1" customWidth="1"/>
    <col min="11" max="11" width="7.140625" style="25" hidden="1" customWidth="1"/>
    <col min="12" max="12" width="14.421875" style="25" hidden="1" customWidth="1"/>
    <col min="13" max="13" width="12.421875" style="22" hidden="1" customWidth="1"/>
    <col min="14" max="15" width="11.421875" style="22" customWidth="1"/>
    <col min="16" max="16" width="12.8515625" style="22" customWidth="1"/>
    <col min="17" max="16384" width="11.421875" style="22" customWidth="1"/>
  </cols>
  <sheetData>
    <row r="2" ht="12.75">
      <c r="I2" s="24"/>
    </row>
    <row r="3" spans="1:9" ht="12.75">
      <c r="A3" s="26" t="s">
        <v>0</v>
      </c>
      <c r="I3" s="24"/>
    </row>
    <row r="4" ht="12.75">
      <c r="A4" s="26" t="s">
        <v>156</v>
      </c>
    </row>
    <row r="5" ht="12.75">
      <c r="A5" s="26" t="s">
        <v>240</v>
      </c>
    </row>
    <row r="6" spans="5:12" ht="12.75">
      <c r="E6" s="27" t="s">
        <v>29</v>
      </c>
      <c r="G6" s="27" t="s">
        <v>29</v>
      </c>
      <c r="H6" s="27" t="s">
        <v>29</v>
      </c>
      <c r="I6" s="27" t="s">
        <v>29</v>
      </c>
      <c r="J6" s="74" t="s">
        <v>137</v>
      </c>
      <c r="K6" s="28"/>
      <c r="L6" s="74" t="s">
        <v>137</v>
      </c>
    </row>
    <row r="7" spans="1:12" ht="12.75">
      <c r="A7" s="24"/>
      <c r="E7" s="27" t="s">
        <v>30</v>
      </c>
      <c r="G7" s="27" t="s">
        <v>221</v>
      </c>
      <c r="H7" s="27" t="s">
        <v>31</v>
      </c>
      <c r="I7" s="27" t="s">
        <v>31</v>
      </c>
      <c r="J7" s="74" t="s">
        <v>31</v>
      </c>
      <c r="K7" s="28"/>
      <c r="L7" s="74" t="s">
        <v>31</v>
      </c>
    </row>
    <row r="8" spans="5:13" ht="12.75">
      <c r="E8" s="27" t="s">
        <v>32</v>
      </c>
      <c r="G8" s="27" t="s">
        <v>33</v>
      </c>
      <c r="H8" s="27" t="s">
        <v>32</v>
      </c>
      <c r="I8" s="27" t="s">
        <v>32</v>
      </c>
      <c r="J8" s="74" t="s">
        <v>32</v>
      </c>
      <c r="L8" s="74" t="s">
        <v>32</v>
      </c>
      <c r="M8" s="75" t="s">
        <v>138</v>
      </c>
    </row>
    <row r="9" spans="5:13" ht="12.75">
      <c r="E9" s="27" t="s">
        <v>34</v>
      </c>
      <c r="G9" s="27" t="s">
        <v>34</v>
      </c>
      <c r="H9" s="27" t="s">
        <v>34</v>
      </c>
      <c r="I9" s="27" t="s">
        <v>34</v>
      </c>
      <c r="J9" s="74" t="s">
        <v>34</v>
      </c>
      <c r="K9" s="22"/>
      <c r="L9" s="74" t="s">
        <v>34</v>
      </c>
      <c r="M9" s="75" t="s">
        <v>137</v>
      </c>
    </row>
    <row r="10" spans="5:13" ht="12.75">
      <c r="E10" s="29" t="s">
        <v>239</v>
      </c>
      <c r="G10" s="29" t="s">
        <v>174</v>
      </c>
      <c r="H10" s="29" t="s">
        <v>1</v>
      </c>
      <c r="I10" s="29" t="s">
        <v>2</v>
      </c>
      <c r="J10" s="29" t="s">
        <v>3</v>
      </c>
      <c r="K10" s="22"/>
      <c r="L10" s="76" t="s">
        <v>139</v>
      </c>
      <c r="M10" s="77" t="s">
        <v>139</v>
      </c>
    </row>
    <row r="11" spans="5:13" ht="12.75">
      <c r="E11" s="27" t="s">
        <v>4</v>
      </c>
      <c r="G11" s="27" t="s">
        <v>4</v>
      </c>
      <c r="H11" s="27" t="s">
        <v>4</v>
      </c>
      <c r="I11" s="27" t="s">
        <v>4</v>
      </c>
      <c r="J11" s="27" t="s">
        <v>4</v>
      </c>
      <c r="K11" s="22"/>
      <c r="L11" s="74" t="s">
        <v>140</v>
      </c>
      <c r="M11" s="27" t="s">
        <v>4</v>
      </c>
    </row>
    <row r="12" spans="9:12" ht="12.75">
      <c r="I12" s="30"/>
      <c r="J12" s="30"/>
      <c r="K12" s="22"/>
      <c r="L12" s="78"/>
    </row>
    <row r="13" spans="1:13" ht="12.75">
      <c r="A13" s="31" t="s">
        <v>35</v>
      </c>
      <c r="E13" s="106">
        <v>952</v>
      </c>
      <c r="G13" s="23">
        <v>881</v>
      </c>
      <c r="H13" s="23">
        <v>667.13868</v>
      </c>
      <c r="I13" s="21">
        <v>642.29435</v>
      </c>
      <c r="J13" s="21">
        <v>545.31196</v>
      </c>
      <c r="K13" s="22"/>
      <c r="L13" s="74" t="s">
        <v>141</v>
      </c>
      <c r="M13" s="22">
        <v>583</v>
      </c>
    </row>
    <row r="14" spans="1:13" ht="12.75">
      <c r="A14" s="31" t="s">
        <v>36</v>
      </c>
      <c r="E14" s="23">
        <v>332</v>
      </c>
      <c r="G14" s="23">
        <v>342</v>
      </c>
      <c r="H14" s="23">
        <v>381.66667</v>
      </c>
      <c r="I14" s="21">
        <v>381.66667</v>
      </c>
      <c r="J14" s="21">
        <v>381.66667</v>
      </c>
      <c r="K14" s="22"/>
      <c r="L14" s="74" t="s">
        <v>141</v>
      </c>
      <c r="M14" s="22">
        <v>382</v>
      </c>
    </row>
    <row r="15" spans="1:13" ht="12.75">
      <c r="A15" s="31" t="s">
        <v>37</v>
      </c>
      <c r="E15" s="23">
        <v>1860</v>
      </c>
      <c r="G15" s="23">
        <v>1417</v>
      </c>
      <c r="H15" s="23">
        <v>941.533</v>
      </c>
      <c r="I15" s="21">
        <v>879.7717700000001</v>
      </c>
      <c r="J15" s="21">
        <v>847.7982</v>
      </c>
      <c r="K15" s="22"/>
      <c r="L15" s="74" t="s">
        <v>141</v>
      </c>
      <c r="M15" s="22">
        <v>834</v>
      </c>
    </row>
    <row r="16" spans="1:12" ht="12.75">
      <c r="A16" s="31" t="s">
        <v>38</v>
      </c>
      <c r="E16" s="23">
        <v>76</v>
      </c>
      <c r="G16" s="23">
        <v>76</v>
      </c>
      <c r="H16" s="23"/>
      <c r="I16" s="21"/>
      <c r="K16" s="22"/>
      <c r="L16" s="74"/>
    </row>
    <row r="17" spans="1:12" ht="12.75">
      <c r="A17" s="31" t="s">
        <v>219</v>
      </c>
      <c r="E17" s="23">
        <v>703</v>
      </c>
      <c r="G17" s="23">
        <v>0</v>
      </c>
      <c r="H17" s="23"/>
      <c r="I17" s="21"/>
      <c r="K17" s="22"/>
      <c r="L17" s="74"/>
    </row>
    <row r="18" spans="1:12" ht="12.75">
      <c r="A18" s="31"/>
      <c r="G18" s="23"/>
      <c r="H18" s="23"/>
      <c r="I18" s="21"/>
      <c r="K18" s="22"/>
      <c r="L18" s="74"/>
    </row>
    <row r="19" spans="1:12" ht="12.75">
      <c r="A19" s="31" t="s">
        <v>39</v>
      </c>
      <c r="G19" s="23"/>
      <c r="H19" s="23"/>
      <c r="I19" s="21"/>
      <c r="K19" s="22"/>
      <c r="L19" s="74" t="s">
        <v>141</v>
      </c>
    </row>
    <row r="20" spans="1:12" ht="12.75">
      <c r="A20" s="31"/>
      <c r="B20" s="22" t="s">
        <v>176</v>
      </c>
      <c r="E20" s="23">
        <v>150</v>
      </c>
      <c r="G20" s="23">
        <v>25</v>
      </c>
      <c r="H20" s="23"/>
      <c r="I20" s="21"/>
      <c r="K20" s="22"/>
      <c r="L20" s="74"/>
    </row>
    <row r="21" spans="1:13" ht="12.75">
      <c r="A21" s="31"/>
      <c r="B21" s="22" t="s">
        <v>40</v>
      </c>
      <c r="E21" s="106">
        <v>11275</v>
      </c>
      <c r="G21" s="23">
        <v>9012</v>
      </c>
      <c r="H21" s="23">
        <v>3502.1664</v>
      </c>
      <c r="I21" s="21">
        <v>3149.5535</v>
      </c>
      <c r="J21" s="21">
        <v>2494.9911</v>
      </c>
      <c r="K21" s="22"/>
      <c r="L21" s="74" t="s">
        <v>141</v>
      </c>
      <c r="M21" s="22">
        <v>1490</v>
      </c>
    </row>
    <row r="22" spans="1:13" ht="12.75">
      <c r="A22" s="31"/>
      <c r="B22" s="22" t="s">
        <v>41</v>
      </c>
      <c r="E22" s="23">
        <v>462</v>
      </c>
      <c r="G22" s="32">
        <v>92</v>
      </c>
      <c r="H22" s="32">
        <v>630.83984</v>
      </c>
      <c r="I22" s="21">
        <v>82.27269</v>
      </c>
      <c r="J22" s="21">
        <v>19.89219</v>
      </c>
      <c r="K22" s="22"/>
      <c r="L22" s="74" t="s">
        <v>141</v>
      </c>
      <c r="M22" s="22">
        <v>17</v>
      </c>
    </row>
    <row r="23" spans="1:13" ht="12.75">
      <c r="A23" s="31"/>
      <c r="B23" s="22" t="s">
        <v>42</v>
      </c>
      <c r="E23" s="23">
        <v>4326</v>
      </c>
      <c r="G23" s="33">
        <v>6858</v>
      </c>
      <c r="H23" s="33">
        <v>4263.41584</v>
      </c>
      <c r="I23" s="79">
        <v>4937.88921</v>
      </c>
      <c r="J23" s="79">
        <v>5544.24982</v>
      </c>
      <c r="K23" s="22"/>
      <c r="L23" s="80" t="s">
        <v>141</v>
      </c>
      <c r="M23" s="81">
        <v>1018</v>
      </c>
    </row>
    <row r="24" spans="5:13" ht="12.75">
      <c r="E24" s="34"/>
      <c r="G24" s="21"/>
      <c r="H24" s="21"/>
      <c r="I24" s="21"/>
      <c r="K24" s="22"/>
      <c r="M24" s="82"/>
    </row>
    <row r="25" spans="5:13" ht="12.75">
      <c r="E25" s="35">
        <f>SUM(E20:E24)</f>
        <v>16213</v>
      </c>
      <c r="G25" s="35">
        <f>SUM(G20:G24)</f>
        <v>15987</v>
      </c>
      <c r="H25" s="35">
        <v>8396.42208</v>
      </c>
      <c r="I25" s="35">
        <v>8169.7154</v>
      </c>
      <c r="J25" s="35">
        <v>8059.133110000001</v>
      </c>
      <c r="K25" s="22"/>
      <c r="L25" s="80" t="s">
        <v>141</v>
      </c>
      <c r="M25" s="35">
        <v>2525</v>
      </c>
    </row>
    <row r="26" spans="7:11" ht="12.75">
      <c r="G26" s="23"/>
      <c r="H26" s="23"/>
      <c r="I26" s="21"/>
      <c r="K26" s="22"/>
    </row>
    <row r="27" spans="1:11" ht="12.75">
      <c r="A27" s="22" t="s">
        <v>43</v>
      </c>
      <c r="G27" s="23"/>
      <c r="H27" s="23"/>
      <c r="I27" s="21"/>
      <c r="K27" s="22"/>
    </row>
    <row r="28" spans="1:13" ht="12.75">
      <c r="A28" s="31"/>
      <c r="B28" s="22" t="s">
        <v>44</v>
      </c>
      <c r="E28" s="23">
        <v>185</v>
      </c>
      <c r="G28" s="23">
        <v>81</v>
      </c>
      <c r="H28" s="23">
        <v>0</v>
      </c>
      <c r="I28" s="21">
        <v>16.149</v>
      </c>
      <c r="J28" s="21">
        <v>18.249</v>
      </c>
      <c r="K28" s="22"/>
      <c r="L28" s="74" t="s">
        <v>141</v>
      </c>
      <c r="M28" s="22">
        <v>58</v>
      </c>
    </row>
    <row r="29" spans="1:13" ht="12.75">
      <c r="A29" s="31"/>
      <c r="B29" s="22" t="s">
        <v>45</v>
      </c>
      <c r="E29" s="23">
        <v>384</v>
      </c>
      <c r="G29" s="23">
        <v>725</v>
      </c>
      <c r="H29" s="23">
        <v>185.44429</v>
      </c>
      <c r="I29" s="21">
        <v>227.37013000000002</v>
      </c>
      <c r="J29" s="21">
        <v>355.91489</v>
      </c>
      <c r="K29" s="22"/>
      <c r="L29" s="74" t="s">
        <v>141</v>
      </c>
      <c r="M29" s="22">
        <v>462</v>
      </c>
    </row>
    <row r="30" spans="1:13" ht="12.75">
      <c r="A30" s="31"/>
      <c r="B30" s="22" t="s">
        <v>195</v>
      </c>
      <c r="E30" s="23">
        <v>3</v>
      </c>
      <c r="G30" s="23">
        <v>2</v>
      </c>
      <c r="H30" s="23">
        <v>48.756037</v>
      </c>
      <c r="I30" s="21">
        <v>47.536449999999995</v>
      </c>
      <c r="J30" s="21">
        <v>32.117458019577</v>
      </c>
      <c r="K30" s="22"/>
      <c r="L30" s="74" t="s">
        <v>141</v>
      </c>
      <c r="M30" s="22">
        <v>32</v>
      </c>
    </row>
    <row r="31" spans="1:13" ht="12.75">
      <c r="A31" s="31"/>
      <c r="G31" s="33"/>
      <c r="H31" s="33">
        <v>-10.87635</v>
      </c>
      <c r="I31" s="35">
        <v>-9.0355376</v>
      </c>
      <c r="J31" s="35">
        <v>-6.288</v>
      </c>
      <c r="K31" s="22"/>
      <c r="L31" s="80" t="s">
        <v>141</v>
      </c>
      <c r="M31" s="81">
        <v>1</v>
      </c>
    </row>
    <row r="32" spans="1:12" ht="12.75">
      <c r="A32" s="31"/>
      <c r="E32" s="36"/>
      <c r="G32" s="23"/>
      <c r="H32" s="23"/>
      <c r="I32" s="21"/>
      <c r="K32" s="22"/>
      <c r="L32" s="25">
        <v>0</v>
      </c>
    </row>
    <row r="33" spans="5:13" ht="12.75">
      <c r="E33" s="35">
        <f>SUM(E28:E32)</f>
        <v>572</v>
      </c>
      <c r="G33" s="35">
        <f>SUM(G28:G32)</f>
        <v>808</v>
      </c>
      <c r="H33" s="35">
        <v>223.32397699999999</v>
      </c>
      <c r="I33" s="35">
        <v>282.0200424</v>
      </c>
      <c r="J33" s="35">
        <v>399.993348019577</v>
      </c>
      <c r="K33" s="22"/>
      <c r="L33" s="80" t="s">
        <v>141</v>
      </c>
      <c r="M33" s="35">
        <v>563</v>
      </c>
    </row>
    <row r="34" spans="7:12" ht="12.75">
      <c r="G34" s="23"/>
      <c r="H34" s="23"/>
      <c r="I34" s="21"/>
      <c r="K34" s="22"/>
      <c r="L34" s="74"/>
    </row>
    <row r="35" spans="1:13" ht="12.75">
      <c r="A35" s="22" t="s">
        <v>46</v>
      </c>
      <c r="E35" s="21">
        <f>+E25-E33</f>
        <v>15641</v>
      </c>
      <c r="G35" s="21">
        <f>+G25-G33</f>
        <v>15179</v>
      </c>
      <c r="H35" s="21">
        <v>8173.098103</v>
      </c>
      <c r="I35" s="21">
        <v>7887.6953576</v>
      </c>
      <c r="J35" s="21">
        <v>7659.139761980424</v>
      </c>
      <c r="K35" s="22"/>
      <c r="L35" s="74" t="s">
        <v>141</v>
      </c>
      <c r="M35" s="21">
        <v>1962</v>
      </c>
    </row>
    <row r="36" spans="5:13" ht="12.75">
      <c r="E36" s="21"/>
      <c r="G36" s="21"/>
      <c r="H36" s="21"/>
      <c r="I36" s="21"/>
      <c r="K36" s="22"/>
      <c r="L36" s="74"/>
      <c r="M36" s="21"/>
    </row>
    <row r="37" spans="5:13" ht="13.5" thickBot="1">
      <c r="E37" s="37">
        <f>+E13+E14+E15+E16+E35+E17</f>
        <v>19564</v>
      </c>
      <c r="G37" s="37">
        <f>+G13+G14+G15+G16+G35</f>
        <v>17895</v>
      </c>
      <c r="H37" s="38">
        <v>10277.781453</v>
      </c>
      <c r="I37" s="38">
        <v>9905.773147599999</v>
      </c>
      <c r="J37" s="38">
        <v>9924.838101980424</v>
      </c>
      <c r="K37" s="22"/>
      <c r="L37" s="83" t="s">
        <v>141</v>
      </c>
      <c r="M37" s="38">
        <v>4228</v>
      </c>
    </row>
    <row r="38" spans="7:11" ht="13.5" thickTop="1">
      <c r="G38" s="23"/>
      <c r="H38" s="23"/>
      <c r="I38" s="21"/>
      <c r="K38" s="22"/>
    </row>
    <row r="39" spans="1:13" ht="12.75">
      <c r="A39" s="31" t="s">
        <v>47</v>
      </c>
      <c r="E39" s="23">
        <v>9508</v>
      </c>
      <c r="G39" s="23">
        <v>9428</v>
      </c>
      <c r="H39" s="23">
        <v>4279.5</v>
      </c>
      <c r="I39" s="39">
        <v>4280</v>
      </c>
      <c r="J39" s="39">
        <v>4280</v>
      </c>
      <c r="K39" s="22"/>
      <c r="L39" s="74" t="s">
        <v>141</v>
      </c>
      <c r="M39" s="22">
        <v>3280</v>
      </c>
    </row>
    <row r="40" spans="1:13" ht="12.75">
      <c r="A40" s="31" t="s">
        <v>48</v>
      </c>
      <c r="E40" s="23">
        <v>3061</v>
      </c>
      <c r="G40" s="39">
        <v>2781</v>
      </c>
      <c r="H40" s="39">
        <v>3058.33154</v>
      </c>
      <c r="I40" s="39">
        <v>3053.33154</v>
      </c>
      <c r="J40" s="39">
        <v>3950</v>
      </c>
      <c r="K40" s="22"/>
      <c r="L40" s="74" t="s">
        <v>141</v>
      </c>
      <c r="M40" s="22">
        <v>0</v>
      </c>
    </row>
    <row r="41" spans="1:13" ht="12.75">
      <c r="A41" s="31" t="s">
        <v>49</v>
      </c>
      <c r="E41" s="40">
        <v>6992</v>
      </c>
      <c r="G41" s="33">
        <v>5683</v>
      </c>
      <c r="H41" s="33">
        <v>2719</v>
      </c>
      <c r="I41" s="79">
        <v>2369.5053776</v>
      </c>
      <c r="J41" s="79">
        <v>1562.34163</v>
      </c>
      <c r="K41" s="22"/>
      <c r="L41" s="74" t="s">
        <v>141</v>
      </c>
      <c r="M41" s="81">
        <v>804</v>
      </c>
    </row>
    <row r="42" spans="1:13" ht="12.75">
      <c r="A42" s="31" t="s">
        <v>50</v>
      </c>
      <c r="E42" s="21">
        <f>SUM(E39:E41)</f>
        <v>19561</v>
      </c>
      <c r="G42" s="21">
        <f>SUM(G39:G41)</f>
        <v>17892</v>
      </c>
      <c r="H42" s="21">
        <v>10056.83154</v>
      </c>
      <c r="I42" s="21">
        <v>9702.8369176</v>
      </c>
      <c r="J42" s="21">
        <v>9792.341629999999</v>
      </c>
      <c r="K42" s="22"/>
      <c r="M42" s="21">
        <v>4084</v>
      </c>
    </row>
    <row r="43" spans="1:13" ht="12.75">
      <c r="A43" s="31" t="s">
        <v>51</v>
      </c>
      <c r="E43" s="106">
        <v>0</v>
      </c>
      <c r="G43" s="23">
        <v>0</v>
      </c>
      <c r="H43" s="23">
        <v>21.924476000000002</v>
      </c>
      <c r="I43" s="21">
        <v>-7.55705</v>
      </c>
      <c r="J43" s="21">
        <v>-3.44</v>
      </c>
      <c r="K43" s="22"/>
      <c r="L43" s="74" t="s">
        <v>141</v>
      </c>
      <c r="M43" s="22">
        <v>0</v>
      </c>
    </row>
    <row r="44" spans="1:11" ht="12.75">
      <c r="A44" s="31" t="s">
        <v>52</v>
      </c>
      <c r="G44" s="23"/>
      <c r="H44" s="23"/>
      <c r="I44" s="21"/>
      <c r="K44" s="22"/>
    </row>
    <row r="45" spans="1:11" ht="12.75">
      <c r="A45" s="31"/>
      <c r="B45" s="22" t="s">
        <v>53</v>
      </c>
      <c r="E45" s="23">
        <f>3</f>
        <v>3</v>
      </c>
      <c r="G45" s="23">
        <v>3</v>
      </c>
      <c r="H45" s="23"/>
      <c r="I45" s="21"/>
      <c r="K45" s="22"/>
    </row>
    <row r="46" spans="1:12" ht="12.75">
      <c r="A46" s="31"/>
      <c r="G46" s="23"/>
      <c r="H46" s="23"/>
      <c r="I46" s="21"/>
      <c r="K46" s="22"/>
      <c r="L46" s="74"/>
    </row>
    <row r="47" spans="5:13" ht="13.5" thickBot="1">
      <c r="E47" s="37">
        <f>SUM(E42:E45)</f>
        <v>19564</v>
      </c>
      <c r="G47" s="37">
        <f>SUM(G42:G45)</f>
        <v>17895</v>
      </c>
      <c r="H47" s="38">
        <v>10278.60293753701</v>
      </c>
      <c r="I47" s="38">
        <v>9906.2731476</v>
      </c>
      <c r="J47" s="38">
        <v>9924.838101980422</v>
      </c>
      <c r="K47" s="22"/>
      <c r="L47" s="83" t="s">
        <v>141</v>
      </c>
      <c r="M47" s="38">
        <v>4228</v>
      </c>
    </row>
    <row r="48" spans="9:11" ht="13.5" thickTop="1">
      <c r="I48" s="21"/>
      <c r="K48" s="22"/>
    </row>
    <row r="49" spans="1:13" ht="12.75">
      <c r="A49" s="22" t="s">
        <v>54</v>
      </c>
      <c r="E49" s="41">
        <f>(E42-E14-E15)/95080*100</f>
        <v>18.267774505679427</v>
      </c>
      <c r="G49" s="41">
        <f>(G42-G14-G15)/94280*100</f>
        <v>17.11179465422147</v>
      </c>
      <c r="H49" s="41">
        <v>20.138520724299067</v>
      </c>
      <c r="I49" s="41">
        <v>19.455732424299065</v>
      </c>
      <c r="J49" s="41">
        <v>18.85970852803738</v>
      </c>
      <c r="K49" s="22"/>
      <c r="L49" s="74" t="s">
        <v>141</v>
      </c>
      <c r="M49" s="41">
        <v>7.3201219512195115</v>
      </c>
    </row>
    <row r="50" spans="9:11" ht="12.75">
      <c r="I50" s="21"/>
      <c r="K50" s="22"/>
    </row>
    <row r="51" spans="1:11" ht="12.75">
      <c r="A51" s="22" t="s">
        <v>157</v>
      </c>
      <c r="K51" s="22"/>
    </row>
    <row r="52" spans="1:11" ht="12.75">
      <c r="A52" s="22" t="s">
        <v>193</v>
      </c>
      <c r="K52" s="22"/>
    </row>
    <row r="53" ht="12.75">
      <c r="K53" s="22"/>
    </row>
    <row r="54" ht="12.75">
      <c r="K54" s="22"/>
    </row>
    <row r="55" ht="12.75">
      <c r="K55" s="22"/>
    </row>
  </sheetData>
  <printOptions/>
  <pageMargins left="0.25277777777777777" right="0.25" top="0.52" bottom="0.2777777777777778" header="1.1126244600833445E-308" footer="0.2777777777777778"/>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59"/>
  <sheetViews>
    <sheetView workbookViewId="0" topLeftCell="A1">
      <selection activeCell="A33" sqref="A33"/>
    </sheetView>
  </sheetViews>
  <sheetFormatPr defaultColWidth="9.140625" defaultRowHeight="12.75"/>
  <cols>
    <col min="1" max="1" width="5.421875" style="22" customWidth="1"/>
    <col min="2" max="2" width="11.421875" style="22" customWidth="1"/>
    <col min="3" max="3" width="9.57421875" style="22" customWidth="1"/>
    <col min="4" max="4" width="7.28125" style="22" customWidth="1"/>
    <col min="5" max="5" width="13.28125" style="23" bestFit="1" customWidth="1"/>
    <col min="6" max="6" width="18.57421875" style="23" bestFit="1" customWidth="1"/>
    <col min="7" max="7" width="20.7109375" style="23" bestFit="1" customWidth="1"/>
    <col min="8" max="8" width="14.57421875" style="21" customWidth="1"/>
    <col min="9" max="10" width="12.00390625" style="22" bestFit="1" customWidth="1"/>
    <col min="11" max="16384" width="11.421875" style="22" customWidth="1"/>
  </cols>
  <sheetData>
    <row r="3" spans="1:2" ht="12.75">
      <c r="A3" s="26" t="s">
        <v>0</v>
      </c>
      <c r="B3" s="42"/>
    </row>
    <row r="4" spans="1:2" ht="12.75">
      <c r="A4" s="26" t="s">
        <v>158</v>
      </c>
      <c r="B4" s="42"/>
    </row>
    <row r="5" spans="1:2" ht="12.75">
      <c r="A5" s="26" t="s">
        <v>237</v>
      </c>
      <c r="B5" s="42"/>
    </row>
    <row r="6" spans="1:8" ht="12.75">
      <c r="A6" s="24"/>
      <c r="H6" s="43"/>
    </row>
    <row r="7" spans="1:8" ht="12.75">
      <c r="A7" s="24"/>
      <c r="E7" s="27"/>
      <c r="F7" s="121" t="s">
        <v>124</v>
      </c>
      <c r="G7" s="122"/>
      <c r="H7" s="121"/>
    </row>
    <row r="8" spans="1:8" ht="12.75">
      <c r="A8" s="24"/>
      <c r="E8" s="121"/>
      <c r="F8" s="121" t="s">
        <v>125</v>
      </c>
      <c r="G8" s="121" t="s">
        <v>126</v>
      </c>
      <c r="H8" s="121"/>
    </row>
    <row r="9" spans="1:8" ht="12.75">
      <c r="A9" s="24"/>
      <c r="E9" s="121" t="s">
        <v>127</v>
      </c>
      <c r="F9" s="121" t="s">
        <v>128</v>
      </c>
      <c r="G9" s="121" t="s">
        <v>128</v>
      </c>
      <c r="H9" s="121" t="s">
        <v>129</v>
      </c>
    </row>
    <row r="10" spans="1:8" ht="12.75">
      <c r="A10" s="24"/>
      <c r="E10" s="121" t="s">
        <v>130</v>
      </c>
      <c r="F10" s="121" t="s">
        <v>127</v>
      </c>
      <c r="G10" s="121" t="s">
        <v>131</v>
      </c>
      <c r="H10" s="121"/>
    </row>
    <row r="11" spans="1:8" ht="12.75">
      <c r="A11" s="24"/>
      <c r="E11" s="121"/>
      <c r="F11" s="121" t="s">
        <v>132</v>
      </c>
      <c r="G11" s="121" t="s">
        <v>133</v>
      </c>
      <c r="H11" s="121"/>
    </row>
    <row r="12" spans="1:8" ht="12.75">
      <c r="A12" s="24"/>
      <c r="E12" s="121" t="s">
        <v>4</v>
      </c>
      <c r="F12" s="121" t="s">
        <v>4</v>
      </c>
      <c r="G12" s="121" t="s">
        <v>4</v>
      </c>
      <c r="H12" s="121" t="s">
        <v>4</v>
      </c>
    </row>
    <row r="13" spans="1:8" ht="12.75">
      <c r="A13" s="24"/>
      <c r="E13" s="27"/>
      <c r="F13" s="27"/>
      <c r="G13" s="27"/>
      <c r="H13" s="27"/>
    </row>
    <row r="14" spans="1:8" ht="12.75">
      <c r="A14" s="31" t="s">
        <v>196</v>
      </c>
      <c r="E14" s="23">
        <v>4280</v>
      </c>
      <c r="F14" s="23">
        <v>3058</v>
      </c>
      <c r="G14" s="23">
        <v>3260</v>
      </c>
      <c r="H14" s="23">
        <f>SUM(E14:G14)</f>
        <v>10598</v>
      </c>
    </row>
    <row r="15" spans="1:8" ht="12.75">
      <c r="A15" s="31"/>
      <c r="H15" s="23"/>
    </row>
    <row r="16" spans="1:8" ht="12.75">
      <c r="A16" s="31" t="s">
        <v>197</v>
      </c>
      <c r="E16" s="23">
        <v>0</v>
      </c>
      <c r="F16" s="23">
        <v>0</v>
      </c>
      <c r="G16" s="23">
        <v>4116</v>
      </c>
      <c r="H16" s="23">
        <f>SUM(E16:G16)</f>
        <v>4116</v>
      </c>
    </row>
    <row r="17" ht="12.75">
      <c r="A17" s="31" t="s">
        <v>135</v>
      </c>
    </row>
    <row r="18" spans="1:8" ht="12.75">
      <c r="A18" s="31"/>
      <c r="B18" s="22" t="s">
        <v>198</v>
      </c>
      <c r="E18" s="23">
        <v>4280</v>
      </c>
      <c r="F18" s="23">
        <v>-3058</v>
      </c>
      <c r="G18" s="23">
        <v>-1222</v>
      </c>
      <c r="H18" s="23">
        <f>SUM(E18:G18)</f>
        <v>0</v>
      </c>
    </row>
    <row r="19" spans="1:8" ht="12.75">
      <c r="A19" s="31"/>
      <c r="B19" s="22" t="s">
        <v>199</v>
      </c>
      <c r="E19" s="23">
        <v>856</v>
      </c>
      <c r="F19" s="23">
        <v>2739</v>
      </c>
      <c r="G19" s="23">
        <v>0</v>
      </c>
      <c r="H19" s="23">
        <f>SUM(E19:G19)</f>
        <v>3595</v>
      </c>
    </row>
    <row r="20" spans="1:8" ht="12.75">
      <c r="A20" s="31"/>
      <c r="B20" s="22" t="s">
        <v>200</v>
      </c>
      <c r="E20" s="23">
        <v>12</v>
      </c>
      <c r="F20" s="23">
        <v>42</v>
      </c>
      <c r="G20" s="23">
        <v>0</v>
      </c>
      <c r="H20" s="23">
        <f>SUM(E20:G20)</f>
        <v>54</v>
      </c>
    </row>
    <row r="21" spans="1:8" ht="12.75">
      <c r="A21" s="31" t="s">
        <v>136</v>
      </c>
      <c r="E21" s="23">
        <v>0</v>
      </c>
      <c r="F21" s="23">
        <v>0</v>
      </c>
      <c r="G21" s="23">
        <v>-471</v>
      </c>
      <c r="H21" s="23">
        <f>SUM(E21:G21)</f>
        <v>-471</v>
      </c>
    </row>
    <row r="22" spans="5:8" ht="12.75">
      <c r="E22" s="33"/>
      <c r="F22" s="33"/>
      <c r="G22" s="33"/>
      <c r="H22" s="35"/>
    </row>
    <row r="24" spans="1:8" ht="12.75">
      <c r="A24" s="22" t="s">
        <v>183</v>
      </c>
      <c r="E24" s="23">
        <f>SUM(E14:E22)</f>
        <v>9428</v>
      </c>
      <c r="F24" s="23">
        <f>SUM(F14:F22)</f>
        <v>2781</v>
      </c>
      <c r="G24" s="23">
        <f>SUM(G14:G22)</f>
        <v>5683</v>
      </c>
      <c r="H24" s="23">
        <f>SUM(H14:H22)</f>
        <v>17892</v>
      </c>
    </row>
    <row r="26" spans="1:8" ht="12.75">
      <c r="A26" s="31" t="s">
        <v>134</v>
      </c>
      <c r="E26" s="23">
        <v>0</v>
      </c>
      <c r="F26" s="23">
        <v>0</v>
      </c>
      <c r="G26" s="23">
        <f>+'P&amp;L-REPORT'!F36</f>
        <v>1309</v>
      </c>
      <c r="H26" s="21">
        <f>SUM(E26:G26)</f>
        <v>1309</v>
      </c>
    </row>
    <row r="27" ht="12.75">
      <c r="A27" s="31" t="s">
        <v>135</v>
      </c>
    </row>
    <row r="28" spans="1:8" ht="12.75">
      <c r="A28" s="31"/>
      <c r="B28" s="22" t="s">
        <v>200</v>
      </c>
      <c r="E28" s="23">
        <v>80</v>
      </c>
      <c r="F28" s="23">
        <v>280</v>
      </c>
      <c r="G28" s="23">
        <v>0</v>
      </c>
      <c r="H28" s="21">
        <f>SUM(E28:G28)</f>
        <v>360</v>
      </c>
    </row>
    <row r="29" spans="1:8" ht="12.75">
      <c r="A29" s="31" t="s">
        <v>136</v>
      </c>
      <c r="G29" s="23">
        <v>0</v>
      </c>
      <c r="H29" s="21">
        <f>SUM(E29:G29)</f>
        <v>0</v>
      </c>
    </row>
    <row r="30" spans="5:8" ht="12.75">
      <c r="E30" s="33"/>
      <c r="F30" s="33"/>
      <c r="G30" s="33"/>
      <c r="H30" s="33"/>
    </row>
    <row r="31" ht="12.75">
      <c r="H31" s="23"/>
    </row>
    <row r="32" spans="1:8" ht="13.5" thickBot="1">
      <c r="A32" s="22" t="s">
        <v>246</v>
      </c>
      <c r="E32" s="73">
        <f>SUM(E24:E30)</f>
        <v>9508</v>
      </c>
      <c r="F32" s="73">
        <f>SUM(F24:F30)</f>
        <v>3061</v>
      </c>
      <c r="G32" s="73">
        <f>SUM(G24:G30)</f>
        <v>6992</v>
      </c>
      <c r="H32" s="73">
        <f>SUM(H24:H30)</f>
        <v>19561</v>
      </c>
    </row>
    <row r="33" ht="13.5" thickTop="1"/>
    <row r="58" ht="12.75">
      <c r="A58" s="22" t="s">
        <v>171</v>
      </c>
    </row>
    <row r="59" ht="12.75">
      <c r="A59" s="22" t="s">
        <v>193</v>
      </c>
    </row>
  </sheetData>
  <printOptions/>
  <pageMargins left="0.07986111111111112" right="0.07986111111111112" top="0.52" bottom="0.25" header="1.112624460025782E-308" footer="0.25"/>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58"/>
  <sheetViews>
    <sheetView tabSelected="1" workbookViewId="0" topLeftCell="A1">
      <selection activeCell="G4" sqref="G4:G10"/>
    </sheetView>
  </sheetViews>
  <sheetFormatPr defaultColWidth="9.140625" defaultRowHeight="12.75"/>
  <cols>
    <col min="1" max="1" width="5.421875" style="8" customWidth="1"/>
    <col min="2" max="2" width="11.421875" style="8" customWidth="1"/>
    <col min="3" max="3" width="22.7109375" style="8" customWidth="1"/>
    <col min="4" max="4" width="20.00390625" style="8" customWidth="1"/>
    <col min="5" max="5" width="17.57421875" style="8" bestFit="1" customWidth="1"/>
    <col min="6" max="6" width="4.421875" style="8" customWidth="1"/>
    <col min="7" max="7" width="21.00390625" style="8" bestFit="1" customWidth="1"/>
    <col min="8" max="8" width="5.7109375" style="8" customWidth="1"/>
    <col min="9" max="16384" width="11.421875" style="8" customWidth="1"/>
  </cols>
  <sheetData>
    <row r="2" spans="1:2" ht="15">
      <c r="A2" s="6" t="s">
        <v>0</v>
      </c>
      <c r="B2" s="7"/>
    </row>
    <row r="3" spans="1:2" ht="15">
      <c r="A3" s="6" t="s">
        <v>159</v>
      </c>
      <c r="B3" s="7"/>
    </row>
    <row r="4" spans="1:7" ht="15">
      <c r="A4" s="6" t="s">
        <v>241</v>
      </c>
      <c r="B4" s="7"/>
      <c r="G4" s="17"/>
    </row>
    <row r="5" spans="1:7" ht="15">
      <c r="A5" s="9"/>
      <c r="G5" s="17"/>
    </row>
    <row r="6" spans="1:7" ht="15">
      <c r="A6" s="9"/>
      <c r="E6" s="84" t="s">
        <v>58</v>
      </c>
      <c r="G6" s="161" t="s">
        <v>272</v>
      </c>
    </row>
    <row r="7" spans="1:7" ht="15">
      <c r="A7" s="9"/>
      <c r="E7" s="84" t="s">
        <v>59</v>
      </c>
      <c r="G7" s="161" t="s">
        <v>59</v>
      </c>
    </row>
    <row r="8" spans="1:7" ht="15">
      <c r="A8" s="9"/>
      <c r="E8" s="10" t="s">
        <v>239</v>
      </c>
      <c r="G8" s="162" t="s">
        <v>238</v>
      </c>
    </row>
    <row r="9" spans="1:7" ht="15">
      <c r="A9" s="9"/>
      <c r="E9" s="11" t="s">
        <v>4</v>
      </c>
      <c r="G9" s="163" t="s">
        <v>4</v>
      </c>
    </row>
    <row r="10" spans="1:7" ht="15">
      <c r="A10" s="9" t="s">
        <v>5</v>
      </c>
      <c r="G10" s="17"/>
    </row>
    <row r="11" spans="1:7" ht="15">
      <c r="A11" s="8" t="s">
        <v>6</v>
      </c>
      <c r="E11" s="12">
        <v>1312</v>
      </c>
      <c r="G11" s="12">
        <v>2018</v>
      </c>
    </row>
    <row r="12" spans="1:7" ht="15">
      <c r="A12" s="13" t="s">
        <v>7</v>
      </c>
      <c r="E12" s="12"/>
      <c r="G12" s="12"/>
    </row>
    <row r="13" spans="1:8" ht="15">
      <c r="A13" s="13"/>
      <c r="B13" s="8" t="s">
        <v>201</v>
      </c>
      <c r="E13" s="12">
        <v>115</v>
      </c>
      <c r="G13" s="12">
        <v>73</v>
      </c>
      <c r="H13" s="12"/>
    </row>
    <row r="14" spans="1:8" ht="15">
      <c r="A14" s="13"/>
      <c r="B14" s="8" t="s">
        <v>8</v>
      </c>
      <c r="E14" s="12">
        <v>196</v>
      </c>
      <c r="G14" s="12">
        <v>149</v>
      </c>
      <c r="H14" s="12"/>
    </row>
    <row r="15" spans="1:8" ht="15">
      <c r="A15" s="13"/>
      <c r="B15" s="8" t="s">
        <v>9</v>
      </c>
      <c r="E15" s="12">
        <v>10</v>
      </c>
      <c r="G15" s="12">
        <v>10</v>
      </c>
      <c r="H15" s="12"/>
    </row>
    <row r="16" spans="1:8" ht="15">
      <c r="A16" s="13"/>
      <c r="B16" s="8" t="s">
        <v>10</v>
      </c>
      <c r="E16" s="12">
        <v>0</v>
      </c>
      <c r="G16" s="12">
        <v>5</v>
      </c>
      <c r="H16" s="12"/>
    </row>
    <row r="17" spans="1:8" ht="15" hidden="1">
      <c r="A17" s="13"/>
      <c r="B17" s="8" t="s">
        <v>11</v>
      </c>
      <c r="E17" s="12">
        <v>0</v>
      </c>
      <c r="G17" s="12">
        <v>0</v>
      </c>
      <c r="H17" s="12"/>
    </row>
    <row r="18" spans="1:8" ht="15" hidden="1">
      <c r="A18" s="13"/>
      <c r="B18" s="8" t="s">
        <v>12</v>
      </c>
      <c r="E18" s="12">
        <v>0</v>
      </c>
      <c r="G18" s="12">
        <v>0</v>
      </c>
      <c r="H18" s="12"/>
    </row>
    <row r="19" spans="1:8" ht="15">
      <c r="A19" s="13"/>
      <c r="B19" s="8" t="s">
        <v>243</v>
      </c>
      <c r="E19" s="12">
        <v>0</v>
      </c>
      <c r="G19" s="12">
        <v>6</v>
      </c>
      <c r="H19" s="12"/>
    </row>
    <row r="20" spans="1:8" ht="15">
      <c r="A20" s="13"/>
      <c r="B20" s="8" t="s">
        <v>244</v>
      </c>
      <c r="E20" s="12">
        <v>0</v>
      </c>
      <c r="G20" s="12">
        <v>8</v>
      </c>
      <c r="H20" s="12"/>
    </row>
    <row r="21" spans="1:8" ht="15">
      <c r="A21" s="13"/>
      <c r="B21" s="8" t="s">
        <v>13</v>
      </c>
      <c r="E21" s="14">
        <v>-12</v>
      </c>
      <c r="G21" s="14">
        <v>-50</v>
      </c>
      <c r="H21" s="12"/>
    </row>
    <row r="22" spans="1:8" ht="15">
      <c r="A22" s="13"/>
      <c r="B22" s="8" t="s">
        <v>242</v>
      </c>
      <c r="E22" s="14">
        <v>0</v>
      </c>
      <c r="G22" s="14">
        <v>87</v>
      </c>
      <c r="H22" s="12"/>
    </row>
    <row r="23" spans="1:8" ht="15">
      <c r="A23" s="13"/>
      <c r="E23" s="15"/>
      <c r="F23" s="16"/>
      <c r="G23" s="15"/>
      <c r="H23" s="12"/>
    </row>
    <row r="24" spans="1:7" ht="15">
      <c r="A24" s="13" t="s">
        <v>14</v>
      </c>
      <c r="E24" s="12">
        <f>SUM(E11:E23)</f>
        <v>1621</v>
      </c>
      <c r="G24" s="12">
        <f>SUM(G11:G23)</f>
        <v>2306</v>
      </c>
    </row>
    <row r="25" spans="2:7" ht="15">
      <c r="B25" s="9"/>
      <c r="E25" s="12"/>
      <c r="G25" s="12"/>
    </row>
    <row r="26" spans="1:7" ht="15">
      <c r="A26" s="13"/>
      <c r="B26" s="8" t="s">
        <v>15</v>
      </c>
      <c r="E26" s="12">
        <v>-2758</v>
      </c>
      <c r="G26" s="12">
        <v>-3529</v>
      </c>
    </row>
    <row r="27" spans="1:7" ht="15">
      <c r="A27" s="13"/>
      <c r="B27" s="8" t="s">
        <v>16</v>
      </c>
      <c r="E27" s="15">
        <v>234</v>
      </c>
      <c r="G27" s="15">
        <v>-28</v>
      </c>
    </row>
    <row r="28" spans="1:7" ht="15">
      <c r="A28" s="13" t="s">
        <v>203</v>
      </c>
      <c r="E28" s="12">
        <f>SUM(E24:E27)</f>
        <v>-903</v>
      </c>
      <c r="G28" s="12">
        <f>SUM(G24:G27)</f>
        <v>-1251</v>
      </c>
    </row>
    <row r="29" spans="1:7" ht="15">
      <c r="A29" s="13"/>
      <c r="B29" s="8" t="s">
        <v>17</v>
      </c>
      <c r="E29" s="12">
        <v>0</v>
      </c>
      <c r="G29" s="12">
        <v>-6</v>
      </c>
    </row>
    <row r="30" spans="1:7" ht="15">
      <c r="A30" s="13"/>
      <c r="B30" s="8" t="s">
        <v>18</v>
      </c>
      <c r="E30" s="12">
        <v>0</v>
      </c>
      <c r="G30" s="12">
        <v>-8</v>
      </c>
    </row>
    <row r="31" spans="1:7" ht="15">
      <c r="A31" s="13"/>
      <c r="B31" s="8" t="s">
        <v>19</v>
      </c>
      <c r="E31" s="14">
        <v>-2</v>
      </c>
      <c r="G31" s="14">
        <v>-10</v>
      </c>
    </row>
    <row r="32" spans="1:7" ht="15">
      <c r="A32" s="13"/>
      <c r="B32" s="8" t="s">
        <v>20</v>
      </c>
      <c r="E32" s="15">
        <v>12</v>
      </c>
      <c r="G32" s="15">
        <v>50</v>
      </c>
    </row>
    <row r="33" spans="1:7" ht="15">
      <c r="A33" s="13" t="s">
        <v>202</v>
      </c>
      <c r="E33" s="12">
        <f>SUM(E28:E32)</f>
        <v>-893</v>
      </c>
      <c r="G33" s="12">
        <f>SUM(G28:G32)</f>
        <v>-1225</v>
      </c>
    </row>
    <row r="34" spans="5:7" ht="15" hidden="1">
      <c r="E34" s="12"/>
      <c r="G34" s="12"/>
    </row>
    <row r="35" spans="1:7" ht="15">
      <c r="A35" s="13"/>
      <c r="E35" s="12"/>
      <c r="G35" s="12"/>
    </row>
    <row r="36" spans="1:7" ht="15">
      <c r="A36" s="8" t="s">
        <v>21</v>
      </c>
      <c r="E36" s="12"/>
      <c r="G36" s="12"/>
    </row>
    <row r="37" spans="2:7" ht="15">
      <c r="B37" s="8" t="s">
        <v>22</v>
      </c>
      <c r="E37" s="12">
        <v>-639</v>
      </c>
      <c r="G37" s="12">
        <v>-338</v>
      </c>
    </row>
    <row r="38" spans="2:7" ht="15">
      <c r="B38" s="8" t="s">
        <v>218</v>
      </c>
      <c r="E38" s="12">
        <v>-703</v>
      </c>
      <c r="G38" s="12">
        <v>0</v>
      </c>
    </row>
    <row r="39" spans="2:7" ht="15">
      <c r="B39" s="8" t="s">
        <v>23</v>
      </c>
      <c r="E39" s="15">
        <v>-186</v>
      </c>
      <c r="G39" s="15">
        <v>-29</v>
      </c>
    </row>
    <row r="40" spans="1:7" ht="15">
      <c r="A40" s="8" t="s">
        <v>222</v>
      </c>
      <c r="E40" s="12">
        <f>SUM(E37:E39)</f>
        <v>-1528</v>
      </c>
      <c r="G40" s="12">
        <f>SUM(G37:G39)</f>
        <v>-367</v>
      </c>
    </row>
    <row r="41" spans="5:7" ht="15">
      <c r="E41" s="12"/>
      <c r="G41" s="12"/>
    </row>
    <row r="42" spans="1:7" ht="15">
      <c r="A42" s="8" t="s">
        <v>24</v>
      </c>
      <c r="E42" s="12"/>
      <c r="G42" s="12"/>
    </row>
    <row r="43" spans="2:7" ht="15">
      <c r="B43" s="17" t="s">
        <v>191</v>
      </c>
      <c r="E43" s="12">
        <v>360</v>
      </c>
      <c r="G43" s="12">
        <v>0</v>
      </c>
    </row>
    <row r="44" spans="2:7" ht="15">
      <c r="B44" s="8" t="s">
        <v>25</v>
      </c>
      <c r="E44" s="14">
        <v>0</v>
      </c>
      <c r="G44" s="14">
        <v>-242</v>
      </c>
    </row>
    <row r="45" spans="2:7" ht="15">
      <c r="B45" s="8" t="s">
        <v>26</v>
      </c>
      <c r="E45" s="14">
        <v>0</v>
      </c>
      <c r="G45" s="14">
        <v>-14</v>
      </c>
    </row>
    <row r="46" spans="2:7" ht="15">
      <c r="B46" s="8" t="s">
        <v>245</v>
      </c>
      <c r="E46" s="14"/>
      <c r="G46" s="14">
        <v>1330</v>
      </c>
    </row>
    <row r="47" spans="2:7" ht="15">
      <c r="B47" s="8" t="s">
        <v>27</v>
      </c>
      <c r="E47" s="14">
        <v>-471</v>
      </c>
      <c r="G47" s="14">
        <v>0</v>
      </c>
    </row>
    <row r="48" spans="5:7" ht="15">
      <c r="E48" s="15"/>
      <c r="F48" s="16"/>
      <c r="G48" s="15"/>
    </row>
    <row r="49" spans="1:7" ht="15">
      <c r="A49" s="8" t="s">
        <v>223</v>
      </c>
      <c r="E49" s="12">
        <f>SUM(E43:E48)</f>
        <v>-111</v>
      </c>
      <c r="G49" s="12">
        <f>SUM(G43:G48)</f>
        <v>1074</v>
      </c>
    </row>
    <row r="50" spans="5:7" ht="15">
      <c r="E50" s="12"/>
      <c r="G50" s="12"/>
    </row>
    <row r="51" spans="1:7" ht="15">
      <c r="A51" s="8" t="s">
        <v>28</v>
      </c>
      <c r="E51" s="12">
        <f>+E49+E40+E33</f>
        <v>-2532</v>
      </c>
      <c r="G51" s="12">
        <f>+G49+G40+G33</f>
        <v>-518</v>
      </c>
    </row>
    <row r="52" spans="1:8" ht="15">
      <c r="A52" s="8" t="s">
        <v>204</v>
      </c>
      <c r="E52" s="15">
        <v>6858</v>
      </c>
      <c r="G52" s="15">
        <v>4181</v>
      </c>
      <c r="H52" s="12"/>
    </row>
    <row r="53" spans="1:9" ht="15">
      <c r="A53" s="8" t="s">
        <v>205</v>
      </c>
      <c r="E53" s="18">
        <f>SUM(E51:E52)</f>
        <v>4326</v>
      </c>
      <c r="G53" s="18">
        <f>SUM(G51:G52)</f>
        <v>3663</v>
      </c>
      <c r="I53" s="12"/>
    </row>
    <row r="54" spans="5:7" ht="15">
      <c r="E54" s="19"/>
      <c r="G54" s="12"/>
    </row>
    <row r="55" spans="1:7" ht="15">
      <c r="A55" s="8" t="s">
        <v>170</v>
      </c>
      <c r="G55" s="12"/>
    </row>
    <row r="56" spans="1:7" ht="15">
      <c r="A56" s="8" t="s">
        <v>194</v>
      </c>
      <c r="E56" s="20"/>
      <c r="G56" s="12"/>
    </row>
    <row r="57" spans="5:7" ht="15">
      <c r="E57" s="21"/>
      <c r="G57" s="12"/>
    </row>
    <row r="58" spans="5:7" ht="15">
      <c r="E58" s="12"/>
      <c r="G58" s="12"/>
    </row>
  </sheetData>
  <printOptions/>
  <pageMargins left="0.07986111111111112" right="0.07986111111111112" top="0.52" bottom="0.25" header="1.112624460025782E-308" footer="0.25"/>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N245"/>
  <sheetViews>
    <sheetView workbookViewId="0" topLeftCell="A88">
      <selection activeCell="K102" sqref="K102"/>
    </sheetView>
  </sheetViews>
  <sheetFormatPr defaultColWidth="9.140625" defaultRowHeight="12.75"/>
  <cols>
    <col min="1" max="1" width="4.421875" style="52" customWidth="1"/>
    <col min="2" max="2" width="2.8515625" style="52" customWidth="1"/>
    <col min="3" max="3" width="3.28125" style="52" customWidth="1"/>
    <col min="4" max="4" width="12.8515625" style="52" customWidth="1"/>
    <col min="5" max="5" width="10.421875" style="52" customWidth="1"/>
    <col min="6" max="6" width="5.28125" style="52" customWidth="1"/>
    <col min="7" max="7" width="11.57421875" style="52" customWidth="1"/>
    <col min="8" max="8" width="1.7109375" style="52" customWidth="1"/>
    <col min="9" max="9" width="11.57421875" style="52" customWidth="1"/>
    <col min="10" max="10" width="1.7109375" style="52" customWidth="1"/>
    <col min="11" max="11" width="11.57421875" style="52" customWidth="1"/>
    <col min="12" max="12" width="1.7109375" style="52" customWidth="1"/>
    <col min="13" max="13" width="12.28125" style="52" customWidth="1"/>
    <col min="14" max="14" width="9.7109375" style="52" customWidth="1"/>
    <col min="15" max="16384" width="9.140625" style="52" customWidth="1"/>
  </cols>
  <sheetData>
    <row r="1" spans="1:13" s="49" customFormat="1" ht="12.75">
      <c r="A1" s="152" t="s">
        <v>75</v>
      </c>
      <c r="B1" s="152"/>
      <c r="C1" s="152"/>
      <c r="D1" s="152"/>
      <c r="E1" s="152"/>
      <c r="F1" s="152"/>
      <c r="G1" s="152"/>
      <c r="H1" s="152"/>
      <c r="I1" s="152"/>
      <c r="J1" s="152"/>
      <c r="K1" s="152"/>
      <c r="L1" s="152"/>
      <c r="M1" s="152"/>
    </row>
    <row r="2" spans="1:13" s="49" customFormat="1" ht="12.75">
      <c r="A2" s="153" t="s">
        <v>76</v>
      </c>
      <c r="B2" s="153"/>
      <c r="C2" s="153"/>
      <c r="D2" s="153"/>
      <c r="E2" s="153"/>
      <c r="F2" s="153"/>
      <c r="G2" s="153"/>
      <c r="H2" s="153"/>
      <c r="I2" s="153"/>
      <c r="J2" s="153"/>
      <c r="K2" s="153"/>
      <c r="L2" s="153"/>
      <c r="M2" s="153"/>
    </row>
    <row r="3" spans="1:13" ht="12.75">
      <c r="A3" s="51"/>
      <c r="B3" s="51"/>
      <c r="C3" s="51"/>
      <c r="D3" s="51"/>
      <c r="E3" s="51"/>
      <c r="F3" s="51"/>
      <c r="G3" s="51"/>
      <c r="H3" s="51"/>
      <c r="I3" s="51"/>
      <c r="J3" s="51"/>
      <c r="K3" s="51"/>
      <c r="L3" s="51"/>
      <c r="M3" s="51"/>
    </row>
    <row r="4" spans="1:13" s="54" customFormat="1" ht="12.75">
      <c r="A4" s="154" t="s">
        <v>247</v>
      </c>
      <c r="B4" s="154"/>
      <c r="C4" s="154"/>
      <c r="D4" s="154"/>
      <c r="E4" s="154"/>
      <c r="F4" s="154"/>
      <c r="G4" s="154"/>
      <c r="H4" s="154"/>
      <c r="I4" s="154"/>
      <c r="J4" s="154"/>
      <c r="K4" s="154"/>
      <c r="L4" s="154"/>
      <c r="M4" s="154"/>
    </row>
    <row r="5" spans="1:13" s="54" customFormat="1" ht="12.75">
      <c r="A5" s="53"/>
      <c r="B5" s="53"/>
      <c r="C5" s="53"/>
      <c r="D5" s="53"/>
      <c r="E5" s="53"/>
      <c r="F5" s="53"/>
      <c r="G5" s="53"/>
      <c r="H5" s="53"/>
      <c r="I5" s="53"/>
      <c r="J5" s="53"/>
      <c r="K5" s="53"/>
      <c r="L5" s="53"/>
      <c r="M5" s="53"/>
    </row>
    <row r="6" spans="1:13" s="54" customFormat="1" ht="12.75">
      <c r="A6" s="155" t="s">
        <v>257</v>
      </c>
      <c r="B6" s="155"/>
      <c r="C6" s="155"/>
      <c r="D6" s="155"/>
      <c r="E6" s="155"/>
      <c r="F6" s="155"/>
      <c r="G6" s="155"/>
      <c r="H6" s="155"/>
      <c r="I6" s="155"/>
      <c r="J6" s="155"/>
      <c r="K6" s="155"/>
      <c r="L6" s="155"/>
      <c r="M6" s="155"/>
    </row>
    <row r="7" spans="1:13" s="54" customFormat="1" ht="12.75">
      <c r="A7" s="55"/>
      <c r="B7" s="55"/>
      <c r="C7" s="55"/>
      <c r="D7" s="55"/>
      <c r="E7" s="55"/>
      <c r="F7" s="55"/>
      <c r="G7" s="55"/>
      <c r="H7" s="55"/>
      <c r="I7" s="55"/>
      <c r="J7" s="55"/>
      <c r="K7" s="55"/>
      <c r="L7" s="55"/>
      <c r="M7" s="55"/>
    </row>
    <row r="8" spans="1:13" s="57" customFormat="1" ht="12.75" customHeight="1">
      <c r="A8" s="48" t="s">
        <v>77</v>
      </c>
      <c r="B8" s="148" t="s">
        <v>78</v>
      </c>
      <c r="C8" s="148"/>
      <c r="D8" s="148"/>
      <c r="E8" s="148"/>
      <c r="F8" s="148"/>
      <c r="G8" s="148"/>
      <c r="H8" s="148"/>
      <c r="I8" s="140"/>
      <c r="J8" s="140"/>
      <c r="K8" s="140"/>
      <c r="L8" s="140"/>
      <c r="M8" s="140"/>
    </row>
    <row r="9" spans="1:13" s="57" customFormat="1" ht="12.75">
      <c r="A9" s="48"/>
      <c r="B9" s="56"/>
      <c r="C9" s="56"/>
      <c r="D9" s="56"/>
      <c r="E9" s="56"/>
      <c r="F9" s="56"/>
      <c r="G9" s="56"/>
      <c r="H9" s="56"/>
      <c r="I9" s="56"/>
      <c r="J9" s="56"/>
      <c r="K9" s="56"/>
      <c r="L9" s="56"/>
      <c r="M9" s="56"/>
    </row>
    <row r="10" spans="1:13" s="57" customFormat="1" ht="12.75" customHeight="1">
      <c r="A10" s="48"/>
      <c r="B10" s="147" t="s">
        <v>269</v>
      </c>
      <c r="C10" s="147"/>
      <c r="D10" s="147"/>
      <c r="E10" s="147"/>
      <c r="F10" s="147"/>
      <c r="G10" s="147"/>
      <c r="H10" s="147"/>
      <c r="I10" s="147"/>
      <c r="J10" s="147"/>
      <c r="K10" s="147"/>
      <c r="L10" s="147"/>
      <c r="M10" s="147"/>
    </row>
    <row r="11" spans="1:13" s="57" customFormat="1" ht="12.75">
      <c r="A11" s="48"/>
      <c r="B11" s="147"/>
      <c r="C11" s="147"/>
      <c r="D11" s="147"/>
      <c r="E11" s="147"/>
      <c r="F11" s="147"/>
      <c r="G11" s="147"/>
      <c r="H11" s="147"/>
      <c r="I11" s="147"/>
      <c r="J11" s="147"/>
      <c r="K11" s="147"/>
      <c r="L11" s="147"/>
      <c r="M11" s="147"/>
    </row>
    <row r="12" spans="1:13" s="57" customFormat="1" ht="12.75">
      <c r="A12" s="48"/>
      <c r="B12" s="147"/>
      <c r="C12" s="147"/>
      <c r="D12" s="147"/>
      <c r="E12" s="147"/>
      <c r="F12" s="147"/>
      <c r="G12" s="147"/>
      <c r="H12" s="147"/>
      <c r="I12" s="147"/>
      <c r="J12" s="147"/>
      <c r="K12" s="147"/>
      <c r="L12" s="147"/>
      <c r="M12" s="147"/>
    </row>
    <row r="13" spans="1:13" s="57" customFormat="1" ht="12.75">
      <c r="A13" s="48"/>
      <c r="B13" s="147"/>
      <c r="C13" s="147"/>
      <c r="D13" s="147"/>
      <c r="E13" s="147"/>
      <c r="F13" s="147"/>
      <c r="G13" s="147"/>
      <c r="H13" s="147"/>
      <c r="I13" s="147"/>
      <c r="J13" s="147"/>
      <c r="K13" s="147"/>
      <c r="L13" s="147"/>
      <c r="M13" s="147"/>
    </row>
    <row r="14" spans="1:13" s="57" customFormat="1" ht="12.75">
      <c r="A14" s="48"/>
      <c r="B14" s="147"/>
      <c r="C14" s="147"/>
      <c r="D14" s="147"/>
      <c r="E14" s="147"/>
      <c r="F14" s="147"/>
      <c r="G14" s="147"/>
      <c r="H14" s="147"/>
      <c r="I14" s="147"/>
      <c r="J14" s="147"/>
      <c r="K14" s="147"/>
      <c r="L14" s="147"/>
      <c r="M14" s="147"/>
    </row>
    <row r="15" spans="1:13" s="57" customFormat="1" ht="12.75">
      <c r="A15" s="48"/>
      <c r="B15" s="58"/>
      <c r="C15" s="58"/>
      <c r="D15" s="58"/>
      <c r="E15" s="58"/>
      <c r="F15" s="58"/>
      <c r="G15" s="58"/>
      <c r="H15" s="58"/>
      <c r="I15" s="58"/>
      <c r="J15" s="58"/>
      <c r="K15" s="58"/>
      <c r="L15" s="58"/>
      <c r="M15" s="58"/>
    </row>
    <row r="16" spans="1:13" s="57" customFormat="1" ht="12.75">
      <c r="A16" s="48"/>
      <c r="B16" s="149" t="s">
        <v>206</v>
      </c>
      <c r="C16" s="149"/>
      <c r="D16" s="149"/>
      <c r="E16" s="149"/>
      <c r="F16" s="149"/>
      <c r="G16" s="149"/>
      <c r="H16" s="149"/>
      <c r="I16" s="149"/>
      <c r="J16" s="149"/>
      <c r="K16" s="149"/>
      <c r="L16" s="149"/>
      <c r="M16" s="149"/>
    </row>
    <row r="17" spans="1:13" s="57" customFormat="1" ht="12.75">
      <c r="A17" s="48"/>
      <c r="B17" s="138"/>
      <c r="C17" s="138"/>
      <c r="D17" s="138"/>
      <c r="E17" s="138"/>
      <c r="F17" s="138"/>
      <c r="G17" s="138"/>
      <c r="H17" s="138"/>
      <c r="I17" s="138"/>
      <c r="J17" s="138"/>
      <c r="K17" s="138"/>
      <c r="L17" s="138"/>
      <c r="M17" s="138"/>
    </row>
    <row r="18" spans="1:13" s="57" customFormat="1" ht="12.75">
      <c r="A18" s="48"/>
      <c r="B18" s="138"/>
      <c r="C18" s="138"/>
      <c r="D18" s="138"/>
      <c r="E18" s="138"/>
      <c r="F18" s="138"/>
      <c r="G18" s="138"/>
      <c r="H18" s="138"/>
      <c r="I18" s="138"/>
      <c r="J18" s="138"/>
      <c r="K18" s="138"/>
      <c r="L18" s="138"/>
      <c r="M18" s="138"/>
    </row>
    <row r="19" spans="1:13" s="57" customFormat="1" ht="12.75">
      <c r="A19" s="48"/>
      <c r="B19" s="56"/>
      <c r="C19" s="56"/>
      <c r="D19" s="56"/>
      <c r="E19" s="56"/>
      <c r="F19" s="56"/>
      <c r="G19" s="56"/>
      <c r="H19" s="56"/>
      <c r="I19" s="56"/>
      <c r="J19" s="56"/>
      <c r="K19" s="56"/>
      <c r="L19" s="56"/>
      <c r="M19" s="56"/>
    </row>
    <row r="20" spans="1:13" s="57" customFormat="1" ht="12.75" customHeight="1">
      <c r="A20" s="48" t="s">
        <v>79</v>
      </c>
      <c r="B20" s="148" t="s">
        <v>80</v>
      </c>
      <c r="C20" s="148"/>
      <c r="D20" s="148"/>
      <c r="E20" s="148"/>
      <c r="F20" s="148"/>
      <c r="G20" s="148"/>
      <c r="H20" s="148"/>
      <c r="I20" s="140"/>
      <c r="J20" s="140"/>
      <c r="K20" s="140"/>
      <c r="L20" s="140"/>
      <c r="M20" s="140"/>
    </row>
    <row r="21" spans="1:13" s="57" customFormat="1" ht="12.75">
      <c r="A21" s="48"/>
      <c r="B21" s="56"/>
      <c r="C21" s="56"/>
      <c r="D21" s="56"/>
      <c r="E21" s="56"/>
      <c r="F21" s="56"/>
      <c r="G21" s="56"/>
      <c r="H21" s="56"/>
      <c r="I21" s="56"/>
      <c r="J21" s="56"/>
      <c r="K21" s="56"/>
      <c r="L21" s="56"/>
      <c r="M21" s="56"/>
    </row>
    <row r="22" spans="1:13" s="57" customFormat="1" ht="12.75" customHeight="1">
      <c r="A22" s="48"/>
      <c r="B22" s="140" t="s">
        <v>179</v>
      </c>
      <c r="C22" s="140"/>
      <c r="D22" s="140"/>
      <c r="E22" s="140"/>
      <c r="F22" s="140"/>
      <c r="G22" s="140"/>
      <c r="H22" s="140"/>
      <c r="I22" s="140"/>
      <c r="J22" s="140"/>
      <c r="K22" s="140"/>
      <c r="L22" s="140"/>
      <c r="M22" s="140"/>
    </row>
    <row r="23" spans="1:13" s="57" customFormat="1" ht="12.75" customHeight="1">
      <c r="A23" s="48"/>
      <c r="B23" s="56"/>
      <c r="C23" s="56"/>
      <c r="D23" s="56"/>
      <c r="E23" s="56"/>
      <c r="F23" s="56"/>
      <c r="G23" s="56"/>
      <c r="H23" s="56"/>
      <c r="I23" s="56"/>
      <c r="J23" s="56"/>
      <c r="K23" s="56"/>
      <c r="L23" s="56"/>
      <c r="M23" s="56"/>
    </row>
    <row r="24" spans="1:13" s="57" customFormat="1" ht="12.75" customHeight="1">
      <c r="A24" s="48" t="s">
        <v>81</v>
      </c>
      <c r="B24" s="60" t="s">
        <v>90</v>
      </c>
      <c r="C24" s="60"/>
      <c r="D24" s="60"/>
      <c r="E24" s="60"/>
      <c r="F24" s="60"/>
      <c r="G24" s="56"/>
      <c r="H24" s="56"/>
      <c r="I24" s="56"/>
      <c r="J24" s="56"/>
      <c r="K24" s="56"/>
      <c r="L24" s="56"/>
      <c r="M24" s="56"/>
    </row>
    <row r="25" spans="1:13" s="57" customFormat="1" ht="12.75" customHeight="1">
      <c r="A25" s="48"/>
      <c r="B25" s="60"/>
      <c r="C25" s="60"/>
      <c r="D25" s="60"/>
      <c r="E25" s="60"/>
      <c r="F25" s="60"/>
      <c r="G25" s="56"/>
      <c r="H25" s="56"/>
      <c r="I25" s="56"/>
      <c r="J25" s="56"/>
      <c r="K25" s="56"/>
      <c r="L25" s="56"/>
      <c r="M25" s="56"/>
    </row>
    <row r="26" spans="1:13" s="57" customFormat="1" ht="12.75" customHeight="1">
      <c r="A26" s="48"/>
      <c r="B26" s="149" t="s">
        <v>180</v>
      </c>
      <c r="C26" s="149"/>
      <c r="D26" s="149"/>
      <c r="E26" s="149"/>
      <c r="F26" s="149"/>
      <c r="G26" s="149"/>
      <c r="H26" s="149"/>
      <c r="I26" s="149"/>
      <c r="J26" s="149"/>
      <c r="K26" s="149"/>
      <c r="L26" s="149"/>
      <c r="M26" s="149"/>
    </row>
    <row r="27" spans="1:13" s="57" customFormat="1" ht="12.75" customHeight="1">
      <c r="A27" s="48"/>
      <c r="B27" s="56"/>
      <c r="C27" s="56"/>
      <c r="D27" s="56"/>
      <c r="E27" s="56"/>
      <c r="F27" s="56"/>
      <c r="G27" s="56"/>
      <c r="H27" s="56"/>
      <c r="I27" s="56"/>
      <c r="J27" s="56"/>
      <c r="K27" s="56"/>
      <c r="L27" s="56"/>
      <c r="M27" s="56"/>
    </row>
    <row r="28" spans="1:13" s="57" customFormat="1" ht="12.75" customHeight="1">
      <c r="A28" s="48" t="s">
        <v>83</v>
      </c>
      <c r="B28" s="60" t="s">
        <v>82</v>
      </c>
      <c r="C28" s="60"/>
      <c r="D28" s="60"/>
      <c r="E28" s="60"/>
      <c r="F28" s="60"/>
      <c r="G28" s="56"/>
      <c r="H28" s="56"/>
      <c r="I28" s="56"/>
      <c r="J28" s="56"/>
      <c r="K28" s="56"/>
      <c r="L28" s="56"/>
      <c r="M28" s="56"/>
    </row>
    <row r="29" spans="1:13" s="57" customFormat="1" ht="12.75" customHeight="1">
      <c r="A29" s="48"/>
      <c r="B29" s="60"/>
      <c r="C29" s="60"/>
      <c r="D29" s="60"/>
      <c r="E29" s="60"/>
      <c r="F29" s="60"/>
      <c r="G29" s="56"/>
      <c r="H29" s="56"/>
      <c r="I29" s="56"/>
      <c r="J29" s="56"/>
      <c r="K29" s="56"/>
      <c r="L29" s="56"/>
      <c r="M29" s="56"/>
    </row>
    <row r="30" spans="1:13" s="57" customFormat="1" ht="12.75" customHeight="1">
      <c r="A30" s="48"/>
      <c r="B30" s="149" t="s">
        <v>162</v>
      </c>
      <c r="C30" s="149"/>
      <c r="D30" s="149"/>
      <c r="E30" s="149"/>
      <c r="F30" s="149"/>
      <c r="G30" s="149"/>
      <c r="H30" s="149"/>
      <c r="I30" s="149"/>
      <c r="J30" s="149"/>
      <c r="K30" s="149"/>
      <c r="L30" s="149"/>
      <c r="M30" s="149"/>
    </row>
    <row r="31" spans="1:13" s="57" customFormat="1" ht="12.75" customHeight="1">
      <c r="A31" s="48"/>
      <c r="B31" s="56"/>
      <c r="C31" s="56"/>
      <c r="D31" s="56"/>
      <c r="E31" s="56"/>
      <c r="F31" s="56"/>
      <c r="G31" s="56"/>
      <c r="H31" s="56"/>
      <c r="I31" s="56"/>
      <c r="J31" s="56"/>
      <c r="K31" s="56"/>
      <c r="L31" s="56"/>
      <c r="M31" s="56"/>
    </row>
    <row r="32" spans="1:13" s="57" customFormat="1" ht="12.75" customHeight="1">
      <c r="A32" s="48" t="s">
        <v>85</v>
      </c>
      <c r="B32" s="135" t="s">
        <v>84</v>
      </c>
      <c r="C32" s="135"/>
      <c r="D32" s="135"/>
      <c r="E32" s="135"/>
      <c r="F32" s="135"/>
      <c r="G32" s="135"/>
      <c r="H32" s="135"/>
      <c r="I32" s="135"/>
      <c r="J32" s="58"/>
      <c r="K32" s="58"/>
      <c r="L32" s="58"/>
      <c r="M32" s="58"/>
    </row>
    <row r="33" spans="1:13" s="57" customFormat="1" ht="12.75" customHeight="1">
      <c r="A33" s="48"/>
      <c r="B33" s="58"/>
      <c r="C33" s="58"/>
      <c r="D33" s="58"/>
      <c r="E33" s="58"/>
      <c r="F33" s="58"/>
      <c r="G33" s="58"/>
      <c r="H33" s="58"/>
      <c r="I33" s="58"/>
      <c r="J33" s="58"/>
      <c r="K33" s="58"/>
      <c r="L33" s="58"/>
      <c r="M33" s="58"/>
    </row>
    <row r="34" spans="1:13" s="57" customFormat="1" ht="12.75" customHeight="1">
      <c r="A34" s="48"/>
      <c r="B34" s="149" t="s">
        <v>160</v>
      </c>
      <c r="C34" s="145"/>
      <c r="D34" s="145"/>
      <c r="E34" s="145"/>
      <c r="F34" s="145"/>
      <c r="G34" s="145"/>
      <c r="H34" s="145"/>
      <c r="I34" s="145"/>
      <c r="J34" s="145"/>
      <c r="K34" s="145"/>
      <c r="L34" s="145"/>
      <c r="M34" s="145"/>
    </row>
    <row r="35" spans="1:13" s="57" customFormat="1" ht="12.75" customHeight="1">
      <c r="A35" s="48"/>
      <c r="B35" s="145"/>
      <c r="C35" s="145"/>
      <c r="D35" s="145"/>
      <c r="E35" s="145"/>
      <c r="F35" s="145"/>
      <c r="G35" s="145"/>
      <c r="H35" s="145"/>
      <c r="I35" s="145"/>
      <c r="J35" s="145"/>
      <c r="K35" s="145"/>
      <c r="L35" s="145"/>
      <c r="M35" s="145"/>
    </row>
    <row r="36" spans="1:13" s="57" customFormat="1" ht="12.75" customHeight="1">
      <c r="A36" s="48"/>
      <c r="B36" s="56"/>
      <c r="C36" s="56"/>
      <c r="D36" s="56"/>
      <c r="E36" s="56"/>
      <c r="F36" s="56"/>
      <c r="G36" s="56"/>
      <c r="H36" s="56"/>
      <c r="I36" s="56"/>
      <c r="J36" s="56"/>
      <c r="K36" s="56"/>
      <c r="L36" s="56"/>
      <c r="M36" s="56"/>
    </row>
    <row r="37" spans="1:13" s="57" customFormat="1" ht="12.75" customHeight="1">
      <c r="A37" s="48" t="s">
        <v>87</v>
      </c>
      <c r="B37" s="148" t="s">
        <v>92</v>
      </c>
      <c r="C37" s="148"/>
      <c r="D37" s="148"/>
      <c r="E37" s="148"/>
      <c r="F37" s="148"/>
      <c r="G37" s="148"/>
      <c r="H37" s="148"/>
      <c r="I37" s="148"/>
      <c r="J37" s="140"/>
      <c r="K37" s="140"/>
      <c r="L37" s="140"/>
      <c r="M37" s="58"/>
    </row>
    <row r="38" spans="1:13" s="57" customFormat="1" ht="12.75" customHeight="1">
      <c r="A38" s="63"/>
      <c r="B38" s="140"/>
      <c r="C38" s="140"/>
      <c r="D38" s="140"/>
      <c r="E38" s="140"/>
      <c r="F38" s="140"/>
      <c r="G38" s="140"/>
      <c r="H38" s="140"/>
      <c r="I38" s="140"/>
      <c r="J38" s="140"/>
      <c r="K38" s="140"/>
      <c r="L38" s="140"/>
      <c r="M38" s="58"/>
    </row>
    <row r="39" spans="1:13" s="57" customFormat="1" ht="12.75" customHeight="1">
      <c r="A39" s="63"/>
      <c r="B39" s="56"/>
      <c r="C39" s="56"/>
      <c r="D39" s="56"/>
      <c r="E39" s="56"/>
      <c r="F39" s="56"/>
      <c r="G39" s="56"/>
      <c r="H39" s="56"/>
      <c r="I39" s="56"/>
      <c r="J39" s="56"/>
      <c r="K39" s="56"/>
      <c r="L39" s="56"/>
      <c r="M39" s="58"/>
    </row>
    <row r="40" spans="1:13" s="57" customFormat="1" ht="12.75" customHeight="1">
      <c r="A40" s="63"/>
      <c r="B40" s="140" t="s">
        <v>184</v>
      </c>
      <c r="C40" s="140"/>
      <c r="D40" s="140"/>
      <c r="E40" s="140"/>
      <c r="F40" s="140"/>
      <c r="G40" s="140"/>
      <c r="H40" s="140"/>
      <c r="I40" s="140"/>
      <c r="J40" s="140"/>
      <c r="K40" s="140"/>
      <c r="L40" s="140"/>
      <c r="M40" s="150"/>
    </row>
    <row r="41" spans="1:13" s="57" customFormat="1" ht="12.75" customHeight="1">
      <c r="A41" s="63"/>
      <c r="B41" s="140"/>
      <c r="C41" s="140"/>
      <c r="D41" s="140"/>
      <c r="E41" s="140"/>
      <c r="F41" s="140"/>
      <c r="G41" s="140"/>
      <c r="H41" s="140"/>
      <c r="I41" s="140"/>
      <c r="J41" s="140"/>
      <c r="K41" s="140"/>
      <c r="L41" s="140"/>
      <c r="M41" s="150"/>
    </row>
    <row r="42" spans="1:13" s="57" customFormat="1" ht="12.75" customHeight="1">
      <c r="A42" s="63"/>
      <c r="B42" s="150"/>
      <c r="C42" s="150"/>
      <c r="D42" s="150"/>
      <c r="E42" s="150"/>
      <c r="F42" s="150"/>
      <c r="G42" s="150"/>
      <c r="H42" s="150"/>
      <c r="I42" s="150"/>
      <c r="J42" s="150"/>
      <c r="K42" s="150"/>
      <c r="L42" s="150"/>
      <c r="M42" s="150"/>
    </row>
    <row r="43" spans="1:13" s="57" customFormat="1" ht="12.75" customHeight="1">
      <c r="A43" s="63"/>
      <c r="B43" s="56"/>
      <c r="C43" s="56"/>
      <c r="D43" s="56"/>
      <c r="E43" s="56"/>
      <c r="F43" s="56"/>
      <c r="G43" s="56"/>
      <c r="H43" s="56"/>
      <c r="I43" s="56"/>
      <c r="J43" s="56"/>
      <c r="K43" s="56"/>
      <c r="L43" s="56"/>
      <c r="M43" s="58"/>
    </row>
    <row r="44" spans="1:13" s="57" customFormat="1" ht="12.75" customHeight="1">
      <c r="A44" s="63"/>
      <c r="B44" s="137" t="s">
        <v>236</v>
      </c>
      <c r="C44" s="137"/>
      <c r="D44" s="137"/>
      <c r="E44" s="137"/>
      <c r="F44" s="137"/>
      <c r="G44" s="137"/>
      <c r="H44" s="137"/>
      <c r="I44" s="137"/>
      <c r="J44" s="137"/>
      <c r="K44" s="137"/>
      <c r="L44" s="137"/>
      <c r="M44" s="138"/>
    </row>
    <row r="45" spans="1:13" s="57" customFormat="1" ht="12.75" customHeight="1">
      <c r="A45" s="63"/>
      <c r="B45" s="137"/>
      <c r="C45" s="137"/>
      <c r="D45" s="137"/>
      <c r="E45" s="137"/>
      <c r="F45" s="137"/>
      <c r="G45" s="137"/>
      <c r="H45" s="137"/>
      <c r="I45" s="137"/>
      <c r="J45" s="137"/>
      <c r="K45" s="137"/>
      <c r="L45" s="137"/>
      <c r="M45" s="138"/>
    </row>
    <row r="46" spans="1:13" s="57" customFormat="1" ht="12.75" customHeight="1">
      <c r="A46" s="63"/>
      <c r="B46" s="137"/>
      <c r="C46" s="137"/>
      <c r="D46" s="137"/>
      <c r="E46" s="137"/>
      <c r="F46" s="137"/>
      <c r="G46" s="137"/>
      <c r="H46" s="137"/>
      <c r="I46" s="137"/>
      <c r="J46" s="137"/>
      <c r="K46" s="137"/>
      <c r="L46" s="137"/>
      <c r="M46" s="138"/>
    </row>
    <row r="47" spans="1:13" s="57" customFormat="1" ht="12.75" customHeight="1">
      <c r="A47" s="63"/>
      <c r="B47" s="85"/>
      <c r="C47" s="85"/>
      <c r="D47" s="85"/>
      <c r="E47" s="85"/>
      <c r="F47" s="85"/>
      <c r="G47" s="85"/>
      <c r="H47" s="85"/>
      <c r="I47" s="85"/>
      <c r="J47" s="85"/>
      <c r="K47" s="85"/>
      <c r="L47" s="85"/>
      <c r="M47" s="59"/>
    </row>
    <row r="48" spans="1:7" s="57" customFormat="1" ht="12.75" customHeight="1">
      <c r="A48" s="57" t="s">
        <v>89</v>
      </c>
      <c r="B48" s="57" t="s">
        <v>173</v>
      </c>
      <c r="C48" s="52"/>
      <c r="D48" s="52"/>
      <c r="E48" s="52"/>
      <c r="F48" s="52"/>
      <c r="G48" s="52"/>
    </row>
    <row r="49" spans="1:7" s="57" customFormat="1" ht="12.75" customHeight="1">
      <c r="A49" s="52"/>
      <c r="B49" s="52"/>
      <c r="C49" s="52"/>
      <c r="D49" s="52"/>
      <c r="E49" s="52"/>
      <c r="F49" s="52"/>
      <c r="G49" s="52"/>
    </row>
    <row r="50" spans="1:13" s="57" customFormat="1" ht="12.75" customHeight="1">
      <c r="A50" s="52"/>
      <c r="B50" s="149" t="s">
        <v>208</v>
      </c>
      <c r="C50" s="145"/>
      <c r="D50" s="145"/>
      <c r="E50" s="145"/>
      <c r="F50" s="145"/>
      <c r="G50" s="145"/>
      <c r="H50" s="145"/>
      <c r="I50" s="145"/>
      <c r="J50" s="145"/>
      <c r="K50" s="145"/>
      <c r="L50" s="145"/>
      <c r="M50" s="145"/>
    </row>
    <row r="51" spans="1:13" s="57" customFormat="1" ht="12.75" customHeight="1">
      <c r="A51" s="52"/>
      <c r="B51" s="145"/>
      <c r="C51" s="145"/>
      <c r="D51" s="145"/>
      <c r="E51" s="145"/>
      <c r="F51" s="145"/>
      <c r="G51" s="145"/>
      <c r="H51" s="145"/>
      <c r="I51" s="145"/>
      <c r="J51" s="145"/>
      <c r="K51" s="145"/>
      <c r="L51" s="145"/>
      <c r="M51" s="145"/>
    </row>
    <row r="52" s="57" customFormat="1" ht="12.75" customHeight="1"/>
    <row r="53" spans="1:13" s="57" customFormat="1" ht="12.75" customHeight="1">
      <c r="A53" s="48" t="s">
        <v>91</v>
      </c>
      <c r="B53" s="148" t="s">
        <v>97</v>
      </c>
      <c r="C53" s="148"/>
      <c r="D53" s="148"/>
      <c r="E53" s="148"/>
      <c r="F53" s="148"/>
      <c r="G53" s="148"/>
      <c r="H53" s="148"/>
      <c r="I53" s="148"/>
      <c r="J53" s="66"/>
      <c r="K53" s="66"/>
      <c r="L53" s="66"/>
      <c r="M53" s="66"/>
    </row>
    <row r="54" spans="1:13" s="57" customFormat="1" ht="12.75" customHeight="1">
      <c r="A54" s="64"/>
      <c r="B54" s="56"/>
      <c r="C54" s="56"/>
      <c r="D54" s="56"/>
      <c r="E54" s="56"/>
      <c r="F54" s="56"/>
      <c r="G54" s="56"/>
      <c r="H54" s="56"/>
      <c r="I54" s="56"/>
      <c r="J54" s="56"/>
      <c r="K54" s="56"/>
      <c r="L54" s="56"/>
      <c r="M54" s="56"/>
    </row>
    <row r="55" spans="1:13" s="57" customFormat="1" ht="12.75" customHeight="1">
      <c r="A55" s="64"/>
      <c r="B55" s="51" t="s">
        <v>224</v>
      </c>
      <c r="C55" s="51"/>
      <c r="D55" s="51"/>
      <c r="E55" s="51"/>
      <c r="F55" s="51"/>
      <c r="G55" s="65"/>
      <c r="H55" s="56"/>
      <c r="I55" s="56"/>
      <c r="J55" s="56"/>
      <c r="K55" s="56"/>
      <c r="L55" s="56"/>
      <c r="M55" s="56"/>
    </row>
    <row r="56" s="57" customFormat="1" ht="12.75" customHeight="1"/>
    <row r="57" spans="1:13" s="57" customFormat="1" ht="12.75" customHeight="1">
      <c r="A57" s="48" t="s">
        <v>93</v>
      </c>
      <c r="B57" s="135" t="s">
        <v>86</v>
      </c>
      <c r="C57" s="135"/>
      <c r="D57" s="135"/>
      <c r="E57" s="135"/>
      <c r="F57" s="135"/>
      <c r="G57" s="135"/>
      <c r="H57" s="135"/>
      <c r="I57" s="135"/>
      <c r="J57" s="56"/>
      <c r="K57" s="56"/>
      <c r="L57" s="56"/>
      <c r="M57" s="56"/>
    </row>
    <row r="58" spans="1:13" s="57" customFormat="1" ht="12.75" customHeight="1">
      <c r="A58" s="50"/>
      <c r="B58" s="62"/>
      <c r="C58" s="56"/>
      <c r="D58" s="56"/>
      <c r="E58" s="56"/>
      <c r="F58" s="56"/>
      <c r="G58" s="56"/>
      <c r="H58" s="56"/>
      <c r="I58" s="56"/>
      <c r="J58" s="56"/>
      <c r="K58" s="56"/>
      <c r="L58" s="56"/>
      <c r="M58" s="56"/>
    </row>
    <row r="59" spans="1:13" s="57" customFormat="1" ht="12.75" customHeight="1">
      <c r="A59" s="50"/>
      <c r="B59" s="137" t="s">
        <v>270</v>
      </c>
      <c r="C59" s="137"/>
      <c r="D59" s="137"/>
      <c r="E59" s="137"/>
      <c r="F59" s="137"/>
      <c r="G59" s="137"/>
      <c r="H59" s="137"/>
      <c r="I59" s="137"/>
      <c r="J59" s="137"/>
      <c r="K59" s="137"/>
      <c r="L59" s="137"/>
      <c r="M59" s="138"/>
    </row>
    <row r="60" spans="1:13" s="57" customFormat="1" ht="12.75" customHeight="1">
      <c r="A60" s="50"/>
      <c r="B60" s="137"/>
      <c r="C60" s="137"/>
      <c r="D60" s="137"/>
      <c r="E60" s="137"/>
      <c r="F60" s="137"/>
      <c r="G60" s="137"/>
      <c r="H60" s="137"/>
      <c r="I60" s="137"/>
      <c r="J60" s="137"/>
      <c r="K60" s="137"/>
      <c r="L60" s="137"/>
      <c r="M60" s="138"/>
    </row>
    <row r="61" s="57" customFormat="1" ht="12.75" customHeight="1"/>
    <row r="62" spans="1:13" s="57" customFormat="1" ht="12.75" customHeight="1">
      <c r="A62" s="57" t="s">
        <v>96</v>
      </c>
      <c r="B62" s="157" t="s">
        <v>100</v>
      </c>
      <c r="C62" s="157"/>
      <c r="D62" s="157"/>
      <c r="E62" s="157"/>
      <c r="F62" s="157"/>
      <c r="G62" s="157"/>
      <c r="H62" s="157"/>
      <c r="I62" s="157"/>
      <c r="J62" s="157"/>
      <c r="K62" s="157"/>
      <c r="L62" s="157"/>
      <c r="M62" s="157"/>
    </row>
    <row r="63" spans="1:13" s="57" customFormat="1" ht="12.75" customHeight="1">
      <c r="A63" s="52"/>
      <c r="B63" s="52"/>
      <c r="C63" s="52"/>
      <c r="D63" s="52"/>
      <c r="E63" s="52"/>
      <c r="F63" s="52"/>
      <c r="G63" s="52"/>
      <c r="H63" s="52"/>
      <c r="I63" s="52"/>
      <c r="J63" s="52"/>
      <c r="K63" s="52"/>
      <c r="L63" s="52"/>
      <c r="M63" s="52"/>
    </row>
    <row r="64" spans="1:13" s="57" customFormat="1" ht="12.75" customHeight="1">
      <c r="A64" s="52"/>
      <c r="B64" s="151" t="s">
        <v>225</v>
      </c>
      <c r="C64" s="145"/>
      <c r="D64" s="145"/>
      <c r="E64" s="145"/>
      <c r="F64" s="145"/>
      <c r="G64" s="145"/>
      <c r="H64" s="145"/>
      <c r="I64" s="145"/>
      <c r="J64" s="145"/>
      <c r="K64" s="145"/>
      <c r="L64" s="145"/>
      <c r="M64" s="145"/>
    </row>
    <row r="65" s="57" customFormat="1" ht="12.75" customHeight="1"/>
    <row r="66" spans="1:13" s="57" customFormat="1" ht="12.75" customHeight="1">
      <c r="A66" s="48" t="s">
        <v>98</v>
      </c>
      <c r="B66" s="135" t="s">
        <v>88</v>
      </c>
      <c r="C66" s="136"/>
      <c r="D66" s="136"/>
      <c r="E66" s="136"/>
      <c r="F66" s="136"/>
      <c r="G66" s="136"/>
      <c r="H66" s="136"/>
      <c r="I66" s="136"/>
      <c r="J66" s="136"/>
      <c r="K66" s="136"/>
      <c r="L66" s="136"/>
      <c r="M66" s="136"/>
    </row>
    <row r="67" spans="1:13" s="57" customFormat="1" ht="12.75" customHeight="1">
      <c r="A67" s="48"/>
      <c r="B67" s="61"/>
      <c r="C67" s="108"/>
      <c r="D67" s="108"/>
      <c r="E67" s="108"/>
      <c r="F67" s="108"/>
      <c r="G67" s="108"/>
      <c r="H67" s="108"/>
      <c r="I67" s="108"/>
      <c r="J67" s="108"/>
      <c r="K67" s="108"/>
      <c r="L67" s="108"/>
      <c r="M67" s="108"/>
    </row>
    <row r="68" spans="1:13" s="57" customFormat="1" ht="12.75" customHeight="1">
      <c r="A68" s="48"/>
      <c r="B68" s="141" t="s">
        <v>248</v>
      </c>
      <c r="C68" s="141"/>
      <c r="D68" s="141"/>
      <c r="E68" s="141"/>
      <c r="F68" s="141"/>
      <c r="G68" s="141"/>
      <c r="H68" s="141"/>
      <c r="I68" s="141"/>
      <c r="J68" s="141"/>
      <c r="K68" s="141"/>
      <c r="L68" s="141"/>
      <c r="M68" s="141"/>
    </row>
    <row r="69" spans="1:13" s="57" customFormat="1" ht="12.75" customHeight="1">
      <c r="A69" s="48"/>
      <c r="B69" s="141"/>
      <c r="C69" s="141"/>
      <c r="D69" s="141"/>
      <c r="E69" s="141"/>
      <c r="F69" s="141"/>
      <c r="G69" s="141"/>
      <c r="H69" s="141"/>
      <c r="I69" s="141"/>
      <c r="J69" s="141"/>
      <c r="K69" s="141"/>
      <c r="L69" s="141"/>
      <c r="M69" s="141"/>
    </row>
    <row r="70" spans="1:13" s="57" customFormat="1" ht="12.75" customHeight="1">
      <c r="A70" s="50"/>
      <c r="B70" s="62"/>
      <c r="C70" s="56"/>
      <c r="D70" s="56"/>
      <c r="E70" s="56"/>
      <c r="F70" s="56"/>
      <c r="G70" s="56"/>
      <c r="H70" s="56"/>
      <c r="I70" s="56"/>
      <c r="J70" s="56"/>
      <c r="K70" s="56"/>
      <c r="L70" s="56"/>
      <c r="M70" s="56"/>
    </row>
    <row r="71" spans="1:13" s="57" customFormat="1" ht="12.75" customHeight="1">
      <c r="A71" s="50"/>
      <c r="B71" s="140" t="s">
        <v>254</v>
      </c>
      <c r="C71" s="143"/>
      <c r="D71" s="143"/>
      <c r="E71" s="143"/>
      <c r="F71" s="143"/>
      <c r="G71" s="143"/>
      <c r="H71" s="143"/>
      <c r="I71" s="143"/>
      <c r="J71" s="143"/>
      <c r="K71" s="143"/>
      <c r="L71" s="143"/>
      <c r="M71" s="143"/>
    </row>
    <row r="72" spans="1:13" s="57" customFormat="1" ht="12.75" customHeight="1">
      <c r="A72" s="50"/>
      <c r="B72" s="140"/>
      <c r="C72" s="143"/>
      <c r="D72" s="143"/>
      <c r="E72" s="143"/>
      <c r="F72" s="143"/>
      <c r="G72" s="143"/>
      <c r="H72" s="143"/>
      <c r="I72" s="143"/>
      <c r="J72" s="143"/>
      <c r="K72" s="143"/>
      <c r="L72" s="143"/>
      <c r="M72" s="143"/>
    </row>
    <row r="73" spans="1:13" s="57" customFormat="1" ht="12.75" customHeight="1">
      <c r="A73" s="50"/>
      <c r="B73" s="143"/>
      <c r="C73" s="143"/>
      <c r="D73" s="143"/>
      <c r="E73" s="143"/>
      <c r="F73" s="143"/>
      <c r="G73" s="143"/>
      <c r="H73" s="143"/>
      <c r="I73" s="143"/>
      <c r="J73" s="143"/>
      <c r="K73" s="143"/>
      <c r="L73" s="143"/>
      <c r="M73" s="143"/>
    </row>
    <row r="74" spans="1:13" s="57" customFormat="1" ht="12.75" customHeight="1">
      <c r="A74" s="50"/>
      <c r="B74" s="125"/>
      <c r="C74" s="125"/>
      <c r="D74" s="125"/>
      <c r="E74" s="125"/>
      <c r="F74" s="125"/>
      <c r="G74" s="125"/>
      <c r="H74" s="125"/>
      <c r="I74" s="125"/>
      <c r="J74" s="125"/>
      <c r="K74" s="125"/>
      <c r="L74" s="125"/>
      <c r="M74" s="125"/>
    </row>
    <row r="75" spans="1:13" s="57" customFormat="1" ht="12.75" customHeight="1">
      <c r="A75" s="50"/>
      <c r="B75" s="140" t="s">
        <v>249</v>
      </c>
      <c r="C75" s="143"/>
      <c r="D75" s="143"/>
      <c r="E75" s="143"/>
      <c r="F75" s="143"/>
      <c r="G75" s="143"/>
      <c r="H75" s="143"/>
      <c r="I75" s="143"/>
      <c r="J75" s="143"/>
      <c r="K75" s="143"/>
      <c r="L75" s="143"/>
      <c r="M75" s="143"/>
    </row>
    <row r="76" spans="1:13" s="57" customFormat="1" ht="12.75" customHeight="1">
      <c r="A76" s="50"/>
      <c r="B76" s="140"/>
      <c r="C76" s="143"/>
      <c r="D76" s="143"/>
      <c r="E76" s="143"/>
      <c r="F76" s="143"/>
      <c r="G76" s="143"/>
      <c r="H76" s="143"/>
      <c r="I76" s="143"/>
      <c r="J76" s="143"/>
      <c r="K76" s="143"/>
      <c r="L76" s="143"/>
      <c r="M76" s="143"/>
    </row>
    <row r="77" spans="1:13" s="57" customFormat="1" ht="12.75" customHeight="1">
      <c r="A77" s="50"/>
      <c r="B77" s="140"/>
      <c r="C77" s="143"/>
      <c r="D77" s="143"/>
      <c r="E77" s="143"/>
      <c r="F77" s="143"/>
      <c r="G77" s="143"/>
      <c r="H77" s="143"/>
      <c r="I77" s="143"/>
      <c r="J77" s="143"/>
      <c r="K77" s="143"/>
      <c r="L77" s="143"/>
      <c r="M77" s="143"/>
    </row>
    <row r="78" spans="1:13" s="57" customFormat="1" ht="12.75" customHeight="1">
      <c r="A78" s="50"/>
      <c r="B78" s="140"/>
      <c r="C78" s="143"/>
      <c r="D78" s="143"/>
      <c r="E78" s="143"/>
      <c r="F78" s="143"/>
      <c r="G78" s="143"/>
      <c r="H78" s="143"/>
      <c r="I78" s="143"/>
      <c r="J78" s="143"/>
      <c r="K78" s="143"/>
      <c r="L78" s="143"/>
      <c r="M78" s="143"/>
    </row>
    <row r="79" spans="1:13" s="57" customFormat="1" ht="12.75" customHeight="1">
      <c r="A79" s="50"/>
      <c r="B79" s="90"/>
      <c r="C79" s="87"/>
      <c r="D79" s="90"/>
      <c r="E79" s="90"/>
      <c r="F79" s="90"/>
      <c r="G79" s="90"/>
      <c r="H79" s="90"/>
      <c r="I79" s="90"/>
      <c r="J79" s="90"/>
      <c r="K79" s="90"/>
      <c r="L79" s="90"/>
      <c r="M79" s="90"/>
    </row>
    <row r="80" spans="1:13" s="57" customFormat="1" ht="12.75">
      <c r="A80" s="48" t="s">
        <v>99</v>
      </c>
      <c r="B80" s="64" t="s">
        <v>94</v>
      </c>
      <c r="C80" s="51"/>
      <c r="D80" s="51"/>
      <c r="E80" s="51"/>
      <c r="F80" s="51"/>
      <c r="G80" s="51"/>
      <c r="H80" s="51"/>
      <c r="I80" s="50" t="s">
        <v>57</v>
      </c>
      <c r="J80" s="50"/>
      <c r="K80" s="50" t="s">
        <v>57</v>
      </c>
      <c r="L80" s="50"/>
      <c r="M80" s="51" t="s">
        <v>95</v>
      </c>
    </row>
    <row r="81" spans="1:13" s="57" customFormat="1" ht="12.75">
      <c r="A81" s="63"/>
      <c r="B81" s="64"/>
      <c r="C81" s="51"/>
      <c r="D81" s="51"/>
      <c r="E81" s="51"/>
      <c r="F81" s="51"/>
      <c r="G81" s="51"/>
      <c r="H81" s="51"/>
      <c r="I81" s="50"/>
      <c r="J81" s="50"/>
      <c r="K81" s="142"/>
      <c r="L81" s="142"/>
      <c r="M81" s="142"/>
    </row>
    <row r="82" spans="1:13" s="57" customFormat="1" ht="12.75">
      <c r="A82" s="64"/>
      <c r="B82" s="140" t="s">
        <v>161</v>
      </c>
      <c r="C82" s="140"/>
      <c r="D82" s="140"/>
      <c r="E82" s="140"/>
      <c r="F82" s="140"/>
      <c r="G82" s="140"/>
      <c r="H82" s="140"/>
      <c r="I82" s="140"/>
      <c r="J82" s="140"/>
      <c r="K82" s="140"/>
      <c r="L82" s="140"/>
      <c r="M82" s="140"/>
    </row>
    <row r="83" spans="1:13" s="57" customFormat="1" ht="12.75">
      <c r="A83" s="64"/>
      <c r="B83" s="140"/>
      <c r="C83" s="140"/>
      <c r="D83" s="140"/>
      <c r="E83" s="140"/>
      <c r="F83" s="140"/>
      <c r="G83" s="140"/>
      <c r="H83" s="140"/>
      <c r="I83" s="140"/>
      <c r="J83" s="140"/>
      <c r="K83" s="140"/>
      <c r="L83" s="140"/>
      <c r="M83" s="140"/>
    </row>
    <row r="84" spans="1:13" s="57" customFormat="1" ht="12.75">
      <c r="A84" s="64"/>
      <c r="B84" s="56"/>
      <c r="C84" s="56"/>
      <c r="D84" s="56"/>
      <c r="E84" s="56"/>
      <c r="F84" s="56"/>
      <c r="G84" s="56"/>
      <c r="H84" s="56"/>
      <c r="I84" s="56"/>
      <c r="J84" s="56"/>
      <c r="K84" s="56"/>
      <c r="L84" s="56"/>
      <c r="M84" s="56"/>
    </row>
    <row r="85" spans="1:13" s="57" customFormat="1" ht="12.75">
      <c r="A85" s="48" t="s">
        <v>185</v>
      </c>
      <c r="B85" s="64" t="s">
        <v>186</v>
      </c>
      <c r="C85" s="56"/>
      <c r="D85" s="56"/>
      <c r="E85" s="56"/>
      <c r="F85" s="56"/>
      <c r="G85" s="56"/>
      <c r="H85" s="56"/>
      <c r="I85" s="56"/>
      <c r="J85" s="56"/>
      <c r="K85" s="56"/>
      <c r="L85" s="56"/>
      <c r="M85" s="56"/>
    </row>
    <row r="86" spans="1:13" s="57" customFormat="1" ht="12.75">
      <c r="A86" s="48"/>
      <c r="B86" s="64"/>
      <c r="C86" s="56"/>
      <c r="D86" s="56"/>
      <c r="E86" s="56"/>
      <c r="F86" s="56"/>
      <c r="G86" s="56"/>
      <c r="H86" s="56"/>
      <c r="I86" s="56"/>
      <c r="J86" s="56"/>
      <c r="K86" s="56"/>
      <c r="L86" s="56"/>
      <c r="M86" s="56"/>
    </row>
    <row r="87" spans="1:13" s="57" customFormat="1" ht="12.75">
      <c r="A87" s="64"/>
      <c r="B87" s="140" t="s">
        <v>187</v>
      </c>
      <c r="C87" s="140"/>
      <c r="D87" s="140"/>
      <c r="E87" s="140"/>
      <c r="F87" s="140"/>
      <c r="G87" s="140"/>
      <c r="H87" s="140"/>
      <c r="I87" s="140"/>
      <c r="J87" s="140"/>
      <c r="K87" s="140"/>
      <c r="L87" s="140"/>
      <c r="M87" s="140"/>
    </row>
    <row r="88" spans="2:13" s="57" customFormat="1" ht="12.75">
      <c r="B88" s="140"/>
      <c r="C88" s="140"/>
      <c r="D88" s="140"/>
      <c r="E88" s="140"/>
      <c r="F88" s="140"/>
      <c r="G88" s="140"/>
      <c r="H88" s="140"/>
      <c r="I88" s="140"/>
      <c r="J88" s="140"/>
      <c r="K88" s="140"/>
      <c r="L88" s="140"/>
      <c r="M88" s="140"/>
    </row>
    <row r="89" spans="2:13" s="57" customFormat="1" ht="12.75">
      <c r="B89" s="56"/>
      <c r="C89" s="56"/>
      <c r="D89" s="56"/>
      <c r="E89" s="56"/>
      <c r="F89" s="56"/>
      <c r="G89" s="56"/>
      <c r="H89" s="56"/>
      <c r="I89" s="56"/>
      <c r="J89" s="56"/>
      <c r="K89" s="56"/>
      <c r="L89" s="56"/>
      <c r="M89" s="56"/>
    </row>
    <row r="90" s="57" customFormat="1" ht="12.75">
      <c r="A90" s="57" t="s">
        <v>101</v>
      </c>
    </row>
    <row r="91" s="57" customFormat="1" ht="12.75"/>
    <row r="92" spans="1:13" s="57" customFormat="1" ht="12.75">
      <c r="A92" s="102" t="s">
        <v>102</v>
      </c>
      <c r="B92" s="64" t="s">
        <v>121</v>
      </c>
      <c r="C92" s="51"/>
      <c r="D92" s="51"/>
      <c r="E92" s="51"/>
      <c r="F92" s="51"/>
      <c r="G92" s="51"/>
      <c r="H92" s="51"/>
      <c r="I92" s="51"/>
      <c r="J92" s="51"/>
      <c r="K92" s="51"/>
      <c r="L92" s="51"/>
      <c r="M92" s="51"/>
    </row>
    <row r="93" spans="1:13" s="57" customFormat="1" ht="12.75">
      <c r="A93" s="52"/>
      <c r="B93" s="52"/>
      <c r="C93" s="52"/>
      <c r="D93" s="52"/>
      <c r="E93" s="52"/>
      <c r="F93" s="52"/>
      <c r="G93" s="52"/>
      <c r="H93" s="52"/>
      <c r="I93" s="52"/>
      <c r="J93" s="52"/>
      <c r="K93" s="52"/>
      <c r="L93" s="52"/>
      <c r="M93" s="52"/>
    </row>
    <row r="94" spans="1:13" s="57" customFormat="1" ht="12.75">
      <c r="A94" s="52"/>
      <c r="B94" s="146" t="s">
        <v>268</v>
      </c>
      <c r="C94" s="156"/>
      <c r="D94" s="156"/>
      <c r="E94" s="156"/>
      <c r="F94" s="156"/>
      <c r="G94" s="156"/>
      <c r="H94" s="156"/>
      <c r="I94" s="156"/>
      <c r="J94" s="156"/>
      <c r="K94" s="156"/>
      <c r="L94" s="156"/>
      <c r="M94" s="156"/>
    </row>
    <row r="95" spans="1:13" s="57" customFormat="1" ht="12.75">
      <c r="A95" s="52"/>
      <c r="B95" s="156"/>
      <c r="C95" s="156"/>
      <c r="D95" s="156"/>
      <c r="E95" s="156"/>
      <c r="F95" s="156"/>
      <c r="G95" s="156"/>
      <c r="H95" s="156"/>
      <c r="I95" s="156"/>
      <c r="J95" s="156"/>
      <c r="K95" s="156"/>
      <c r="L95" s="156"/>
      <c r="M95" s="156"/>
    </row>
    <row r="96" spans="1:13" s="57" customFormat="1" ht="12.75">
      <c r="A96" s="52"/>
      <c r="B96" s="156"/>
      <c r="C96" s="156"/>
      <c r="D96" s="156"/>
      <c r="E96" s="156"/>
      <c r="F96" s="156"/>
      <c r="G96" s="156"/>
      <c r="H96" s="156"/>
      <c r="I96" s="156"/>
      <c r="J96" s="156"/>
      <c r="K96" s="156"/>
      <c r="L96" s="156"/>
      <c r="M96" s="156"/>
    </row>
    <row r="97" spans="1:13" s="57" customFormat="1" ht="12.75">
      <c r="A97" s="52"/>
      <c r="B97" s="156"/>
      <c r="C97" s="156"/>
      <c r="D97" s="156"/>
      <c r="E97" s="156"/>
      <c r="F97" s="156"/>
      <c r="G97" s="156"/>
      <c r="H97" s="156"/>
      <c r="I97" s="156"/>
      <c r="J97" s="156"/>
      <c r="K97" s="156"/>
      <c r="L97" s="156"/>
      <c r="M97" s="156"/>
    </row>
    <row r="98" spans="1:13" s="57" customFormat="1" ht="12.75">
      <c r="A98" s="52"/>
      <c r="B98" s="156"/>
      <c r="C98" s="156"/>
      <c r="D98" s="156"/>
      <c r="E98" s="156"/>
      <c r="F98" s="156"/>
      <c r="G98" s="156"/>
      <c r="H98" s="156"/>
      <c r="I98" s="156"/>
      <c r="J98" s="156"/>
      <c r="K98" s="156"/>
      <c r="L98" s="156"/>
      <c r="M98" s="156"/>
    </row>
    <row r="99" spans="1:13" s="57" customFormat="1" ht="12.75">
      <c r="A99" s="52"/>
      <c r="B99" s="156"/>
      <c r="C99" s="156"/>
      <c r="D99" s="156"/>
      <c r="E99" s="156"/>
      <c r="F99" s="156"/>
      <c r="G99" s="156"/>
      <c r="H99" s="156"/>
      <c r="I99" s="156"/>
      <c r="J99" s="156"/>
      <c r="K99" s="156"/>
      <c r="L99" s="156"/>
      <c r="M99" s="156"/>
    </row>
    <row r="100" spans="1:13" s="57" customFormat="1" ht="12.75">
      <c r="A100" s="52"/>
      <c r="B100" s="97"/>
      <c r="C100" s="97"/>
      <c r="D100" s="97"/>
      <c r="E100" s="97"/>
      <c r="F100" s="97"/>
      <c r="G100" s="97"/>
      <c r="H100" s="97"/>
      <c r="I100" s="97"/>
      <c r="J100" s="97"/>
      <c r="K100" s="97"/>
      <c r="L100" s="97"/>
      <c r="M100" s="97"/>
    </row>
    <row r="101" spans="1:13" s="57" customFormat="1" ht="12.75">
      <c r="A101" s="103" t="s">
        <v>104</v>
      </c>
      <c r="B101" s="86" t="s">
        <v>226</v>
      </c>
      <c r="C101" s="87"/>
      <c r="D101" s="87"/>
      <c r="E101" s="87"/>
      <c r="F101" s="87"/>
      <c r="G101" s="87"/>
      <c r="H101" s="87"/>
      <c r="I101" s="87"/>
      <c r="J101" s="87"/>
      <c r="K101" s="87"/>
      <c r="L101" s="87"/>
      <c r="M101" s="52"/>
    </row>
    <row r="102" spans="1:13" s="57" customFormat="1" ht="12.75">
      <c r="A102" s="52"/>
      <c r="B102" s="87"/>
      <c r="C102" s="87"/>
      <c r="D102" s="87"/>
      <c r="E102" s="87"/>
      <c r="F102" s="87"/>
      <c r="G102" s="87"/>
      <c r="H102" s="87"/>
      <c r="I102" s="87"/>
      <c r="J102" s="87"/>
      <c r="K102" s="87"/>
      <c r="L102" s="87"/>
      <c r="M102" s="52"/>
    </row>
    <row r="103" spans="1:13" s="57" customFormat="1" ht="12.75">
      <c r="A103" s="52"/>
      <c r="B103" s="137" t="s">
        <v>258</v>
      </c>
      <c r="C103" s="137"/>
      <c r="D103" s="137"/>
      <c r="E103" s="137"/>
      <c r="F103" s="137"/>
      <c r="G103" s="137"/>
      <c r="H103" s="137"/>
      <c r="I103" s="137"/>
      <c r="J103" s="137"/>
      <c r="K103" s="137"/>
      <c r="L103" s="137"/>
      <c r="M103" s="139"/>
    </row>
    <row r="104" spans="2:13" ht="12.75" customHeight="1">
      <c r="B104" s="137"/>
      <c r="C104" s="137"/>
      <c r="D104" s="137"/>
      <c r="E104" s="137"/>
      <c r="F104" s="137"/>
      <c r="G104" s="137"/>
      <c r="H104" s="137"/>
      <c r="I104" s="137"/>
      <c r="J104" s="137"/>
      <c r="K104" s="137"/>
      <c r="L104" s="137"/>
      <c r="M104" s="139"/>
    </row>
    <row r="105" spans="2:13" ht="12.75" customHeight="1">
      <c r="B105" s="137"/>
      <c r="C105" s="137"/>
      <c r="D105" s="137"/>
      <c r="E105" s="137"/>
      <c r="F105" s="137"/>
      <c r="G105" s="137"/>
      <c r="H105" s="137"/>
      <c r="I105" s="137"/>
      <c r="J105" s="137"/>
      <c r="K105" s="137"/>
      <c r="L105" s="137"/>
      <c r="M105" s="139"/>
    </row>
    <row r="106" spans="2:13" ht="12.75">
      <c r="B106" s="138"/>
      <c r="C106" s="138"/>
      <c r="D106" s="138"/>
      <c r="E106" s="138"/>
      <c r="F106" s="138"/>
      <c r="G106" s="138"/>
      <c r="H106" s="138"/>
      <c r="I106" s="138"/>
      <c r="J106" s="138"/>
      <c r="K106" s="138"/>
      <c r="L106" s="138"/>
      <c r="M106" s="139"/>
    </row>
    <row r="107" spans="2:13" ht="12.75">
      <c r="B107" s="59"/>
      <c r="C107" s="59"/>
      <c r="D107" s="59"/>
      <c r="E107" s="59"/>
      <c r="F107" s="59"/>
      <c r="G107" s="59"/>
      <c r="H107" s="59"/>
      <c r="I107" s="59"/>
      <c r="J107" s="59"/>
      <c r="K107" s="59"/>
      <c r="L107" s="59"/>
      <c r="M107" s="97"/>
    </row>
    <row r="108" spans="1:2" ht="12.75" customHeight="1">
      <c r="A108" s="103" t="s">
        <v>105</v>
      </c>
      <c r="B108" s="57" t="s">
        <v>207</v>
      </c>
    </row>
    <row r="109" spans="1:2" ht="12.75" customHeight="1">
      <c r="A109" s="69"/>
      <c r="B109" s="57"/>
    </row>
    <row r="110" spans="1:13" ht="12.75" customHeight="1">
      <c r="A110" s="69"/>
      <c r="B110" s="131" t="s">
        <v>227</v>
      </c>
      <c r="C110" s="132"/>
      <c r="D110" s="132"/>
      <c r="E110" s="132"/>
      <c r="F110" s="132"/>
      <c r="G110" s="132"/>
      <c r="H110" s="132"/>
      <c r="I110" s="132"/>
      <c r="J110" s="132"/>
      <c r="K110" s="132"/>
      <c r="L110" s="132"/>
      <c r="M110" s="132"/>
    </row>
    <row r="111" spans="1:13" ht="12.75" customHeight="1">
      <c r="A111" s="69"/>
      <c r="B111" s="133"/>
      <c r="C111" s="133"/>
      <c r="D111" s="133"/>
      <c r="E111" s="133"/>
      <c r="F111" s="133"/>
      <c r="G111" s="133"/>
      <c r="H111" s="133"/>
      <c r="I111" s="133"/>
      <c r="J111" s="133"/>
      <c r="K111" s="133"/>
      <c r="L111" s="133"/>
      <c r="M111" s="133"/>
    </row>
    <row r="112" spans="1:13" ht="12.75">
      <c r="A112" s="50"/>
      <c r="B112" s="62"/>
      <c r="C112" s="56"/>
      <c r="D112" s="56"/>
      <c r="E112" s="56"/>
      <c r="F112" s="56"/>
      <c r="G112" s="56"/>
      <c r="H112" s="56"/>
      <c r="I112" s="56"/>
      <c r="J112" s="56"/>
      <c r="K112" s="56"/>
      <c r="L112" s="56"/>
      <c r="M112" s="56"/>
    </row>
    <row r="113" spans="1:13" ht="12.75">
      <c r="A113" s="48" t="s">
        <v>107</v>
      </c>
      <c r="B113" s="88" t="s">
        <v>142</v>
      </c>
      <c r="C113" s="70"/>
      <c r="D113" s="70"/>
      <c r="L113" s="56"/>
      <c r="M113" s="56"/>
    </row>
    <row r="114" spans="2:13" ht="12.75">
      <c r="B114" s="88"/>
      <c r="C114" s="70"/>
      <c r="D114" s="70"/>
      <c r="L114" s="56"/>
      <c r="M114" s="56"/>
    </row>
    <row r="115" spans="2:13" ht="12.75">
      <c r="B115" s="89" t="s">
        <v>143</v>
      </c>
      <c r="C115" s="70"/>
      <c r="D115" s="70"/>
      <c r="L115" s="56"/>
      <c r="M115" s="56"/>
    </row>
    <row r="117" spans="1:13" ht="12.75">
      <c r="A117" s="48" t="s">
        <v>109</v>
      </c>
      <c r="B117" s="135" t="s">
        <v>103</v>
      </c>
      <c r="C117" s="135"/>
      <c r="D117" s="135"/>
      <c r="E117" s="135"/>
      <c r="F117" s="135"/>
      <c r="G117" s="135"/>
      <c r="H117" s="135"/>
      <c r="I117" s="135"/>
      <c r="J117" s="61"/>
      <c r="K117" s="62"/>
      <c r="L117" s="62"/>
      <c r="M117" s="62"/>
    </row>
    <row r="118" spans="1:13" ht="12.75">
      <c r="A118" s="48" t="s">
        <v>57</v>
      </c>
      <c r="B118" s="62"/>
      <c r="C118" s="62"/>
      <c r="D118" s="62"/>
      <c r="E118" s="62"/>
      <c r="F118" s="62"/>
      <c r="G118" s="62"/>
      <c r="H118" s="62"/>
      <c r="I118" s="62"/>
      <c r="J118" s="62"/>
      <c r="K118" s="62"/>
      <c r="L118" s="62"/>
      <c r="M118" s="62"/>
    </row>
    <row r="119" spans="1:13" ht="12.75">
      <c r="A119" s="50"/>
      <c r="B119" s="158" t="s">
        <v>228</v>
      </c>
      <c r="C119" s="159"/>
      <c r="D119" s="159"/>
      <c r="E119" s="159"/>
      <c r="F119" s="159"/>
      <c r="G119" s="159"/>
      <c r="H119" s="159"/>
      <c r="I119" s="159"/>
      <c r="J119" s="159"/>
      <c r="K119" s="159"/>
      <c r="L119" s="159"/>
      <c r="M119" s="159"/>
    </row>
    <row r="120" spans="1:13" ht="12.75">
      <c r="A120" s="50"/>
      <c r="B120" s="159"/>
      <c r="C120" s="159"/>
      <c r="D120" s="159"/>
      <c r="E120" s="159"/>
      <c r="F120" s="159"/>
      <c r="G120" s="159"/>
      <c r="H120" s="159"/>
      <c r="I120" s="159"/>
      <c r="J120" s="159"/>
      <c r="K120" s="159"/>
      <c r="L120" s="159"/>
      <c r="M120" s="159"/>
    </row>
    <row r="121" spans="1:13" ht="12.75">
      <c r="A121" s="50"/>
      <c r="B121" s="159"/>
      <c r="C121" s="159"/>
      <c r="D121" s="159"/>
      <c r="E121" s="159"/>
      <c r="F121" s="159"/>
      <c r="G121" s="159"/>
      <c r="H121" s="159"/>
      <c r="I121" s="159"/>
      <c r="J121" s="159"/>
      <c r="K121" s="159"/>
      <c r="L121" s="159"/>
      <c r="M121" s="159"/>
    </row>
    <row r="122" spans="1:13" ht="12.75">
      <c r="A122" s="50"/>
      <c r="B122" s="94"/>
      <c r="C122" s="94"/>
      <c r="D122" s="94"/>
      <c r="E122" s="94"/>
      <c r="F122" s="94"/>
      <c r="G122" s="94"/>
      <c r="H122" s="94"/>
      <c r="I122" s="94"/>
      <c r="J122" s="94"/>
      <c r="K122" s="94"/>
      <c r="L122" s="94"/>
      <c r="M122" s="94"/>
    </row>
    <row r="123" spans="1:13" ht="12.75">
      <c r="A123" s="50"/>
      <c r="B123" s="94"/>
      <c r="C123" s="94"/>
      <c r="D123" s="94"/>
      <c r="E123" s="94"/>
      <c r="F123" s="94"/>
      <c r="G123" s="96" t="s">
        <v>163</v>
      </c>
      <c r="H123" s="94"/>
      <c r="I123" s="96" t="s">
        <v>164</v>
      </c>
      <c r="J123" s="94"/>
      <c r="K123" s="96" t="s">
        <v>165</v>
      </c>
      <c r="L123" s="94"/>
      <c r="M123" s="94"/>
    </row>
    <row r="124" spans="1:13" ht="12.75">
      <c r="A124" s="50"/>
      <c r="B124" s="94" t="s">
        <v>189</v>
      </c>
      <c r="C124" s="94"/>
      <c r="D124" s="94"/>
      <c r="E124" s="94"/>
      <c r="F124" s="94"/>
      <c r="G124" s="113">
        <v>0.28</v>
      </c>
      <c r="H124" s="94"/>
      <c r="I124" s="95" t="s">
        <v>4</v>
      </c>
      <c r="J124" s="95"/>
      <c r="K124" s="95" t="s">
        <v>4</v>
      </c>
      <c r="L124" s="94"/>
      <c r="M124" s="94"/>
    </row>
    <row r="125" spans="1:13" ht="12.75">
      <c r="A125" s="50"/>
      <c r="B125" s="94" t="s">
        <v>188</v>
      </c>
      <c r="C125" s="94"/>
      <c r="D125" s="94"/>
      <c r="E125" s="94"/>
      <c r="F125" s="94"/>
      <c r="G125" s="113"/>
      <c r="H125" s="109"/>
      <c r="I125" s="110">
        <v>0</v>
      </c>
      <c r="J125" s="111"/>
      <c r="K125" s="110">
        <v>3</v>
      </c>
      <c r="L125" s="94"/>
      <c r="M125" s="94"/>
    </row>
    <row r="126" spans="1:13" ht="12.75">
      <c r="A126" s="50"/>
      <c r="B126" s="94" t="s">
        <v>190</v>
      </c>
      <c r="C126" s="94"/>
      <c r="D126" s="94"/>
      <c r="E126" s="94"/>
      <c r="F126" s="94"/>
      <c r="G126" s="113"/>
      <c r="H126" s="109"/>
      <c r="I126" s="114">
        <v>0</v>
      </c>
      <c r="J126" s="114"/>
      <c r="K126" s="114">
        <v>0</v>
      </c>
      <c r="L126" s="94"/>
      <c r="M126" s="94"/>
    </row>
    <row r="127" spans="1:13" ht="12.75">
      <c r="A127" s="50"/>
      <c r="B127" s="94"/>
      <c r="C127" s="94"/>
      <c r="D127" s="94"/>
      <c r="E127" s="94"/>
      <c r="F127" s="94"/>
      <c r="G127" s="113"/>
      <c r="H127" s="109"/>
      <c r="I127" s="115">
        <f>SUM(I125:I126)</f>
        <v>0</v>
      </c>
      <c r="J127" s="114"/>
      <c r="K127" s="115">
        <f>SUM(K125:K126)</f>
        <v>3</v>
      </c>
      <c r="L127" s="94"/>
      <c r="M127" s="94"/>
    </row>
    <row r="129" spans="1:13" ht="12.75">
      <c r="A129" s="48" t="s">
        <v>110</v>
      </c>
      <c r="B129" s="135" t="s">
        <v>106</v>
      </c>
      <c r="C129" s="145"/>
      <c r="D129" s="145"/>
      <c r="E129" s="145"/>
      <c r="F129" s="145"/>
      <c r="G129" s="145"/>
      <c r="H129" s="145"/>
      <c r="I129" s="145"/>
      <c r="J129" s="145"/>
      <c r="K129" s="145"/>
      <c r="L129" s="56"/>
      <c r="M129" s="56"/>
    </row>
    <row r="130" spans="1:13" ht="12.75">
      <c r="A130" s="48"/>
      <c r="B130" s="61"/>
      <c r="C130" s="107"/>
      <c r="D130" s="107"/>
      <c r="E130" s="107"/>
      <c r="F130" s="107"/>
      <c r="G130" s="107"/>
      <c r="H130" s="107"/>
      <c r="I130" s="107"/>
      <c r="J130" s="107"/>
      <c r="K130" s="107"/>
      <c r="L130" s="56"/>
      <c r="M130" s="56"/>
    </row>
    <row r="131" spans="1:13" ht="12.75">
      <c r="A131" s="48"/>
      <c r="B131" s="144" t="s">
        <v>250</v>
      </c>
      <c r="C131" s="145"/>
      <c r="D131" s="145"/>
      <c r="E131" s="145"/>
      <c r="F131" s="145"/>
      <c r="G131" s="145"/>
      <c r="H131" s="145"/>
      <c r="I131" s="145"/>
      <c r="J131" s="145"/>
      <c r="K131" s="145"/>
      <c r="L131" s="145"/>
      <c r="M131" s="145"/>
    </row>
    <row r="132" spans="1:13" ht="12.75">
      <c r="A132" s="48"/>
      <c r="B132" s="139"/>
      <c r="C132" s="139"/>
      <c r="D132" s="139"/>
      <c r="E132" s="139"/>
      <c r="F132" s="139"/>
      <c r="G132" s="139"/>
      <c r="H132" s="139"/>
      <c r="I132" s="139"/>
      <c r="J132" s="139"/>
      <c r="K132" s="139"/>
      <c r="L132" s="139"/>
      <c r="M132" s="139"/>
    </row>
    <row r="133" spans="1:13" ht="12.75">
      <c r="A133" s="50"/>
      <c r="B133" s="62"/>
      <c r="C133" s="56"/>
      <c r="D133" s="56"/>
      <c r="E133" s="56"/>
      <c r="F133" s="56"/>
      <c r="G133" s="56"/>
      <c r="H133" s="56"/>
      <c r="I133" s="56"/>
      <c r="J133" s="56"/>
      <c r="K133" s="65"/>
      <c r="L133" s="56"/>
      <c r="M133" s="56"/>
    </row>
    <row r="134" spans="1:13" ht="12.75">
      <c r="A134" s="102" t="s">
        <v>112</v>
      </c>
      <c r="B134" s="135" t="s">
        <v>108</v>
      </c>
      <c r="C134" s="145"/>
      <c r="D134" s="145"/>
      <c r="E134" s="145"/>
      <c r="F134" s="145"/>
      <c r="G134" s="145"/>
      <c r="H134" s="145"/>
      <c r="I134" s="145"/>
      <c r="J134" s="145"/>
      <c r="K134" s="145"/>
      <c r="L134" s="56"/>
      <c r="M134" s="56"/>
    </row>
    <row r="135" spans="1:13" ht="12.75">
      <c r="A135" s="50"/>
      <c r="B135" s="62"/>
      <c r="C135" s="56"/>
      <c r="D135" s="56"/>
      <c r="E135" s="56"/>
      <c r="F135" s="56"/>
      <c r="G135" s="56"/>
      <c r="H135" s="56"/>
      <c r="I135" s="56"/>
      <c r="J135" s="56"/>
      <c r="K135" s="65"/>
      <c r="L135" s="56"/>
      <c r="M135" s="56"/>
    </row>
    <row r="136" spans="1:13" ht="15.75" customHeight="1">
      <c r="A136" s="50"/>
      <c r="B136" s="62" t="s">
        <v>213</v>
      </c>
      <c r="C136" s="144" t="s">
        <v>252</v>
      </c>
      <c r="D136" s="145"/>
      <c r="E136" s="145"/>
      <c r="F136" s="145"/>
      <c r="G136" s="145"/>
      <c r="H136" s="145"/>
      <c r="I136" s="145"/>
      <c r="J136" s="145"/>
      <c r="K136" s="145"/>
      <c r="L136" s="145"/>
      <c r="M136" s="145"/>
    </row>
    <row r="137" spans="1:13" ht="12.75">
      <c r="A137" s="50"/>
      <c r="B137" s="62"/>
      <c r="C137" s="139"/>
      <c r="D137" s="139"/>
      <c r="E137" s="139"/>
      <c r="F137" s="139"/>
      <c r="G137" s="139"/>
      <c r="H137" s="139"/>
      <c r="I137" s="139"/>
      <c r="J137" s="139"/>
      <c r="K137" s="139"/>
      <c r="L137" s="139"/>
      <c r="M137" s="139"/>
    </row>
    <row r="138" ht="12.75">
      <c r="A138" s="50"/>
    </row>
    <row r="139" spans="1:13" ht="12.75">
      <c r="A139" s="50"/>
      <c r="B139" s="56"/>
      <c r="C139" s="108"/>
      <c r="D139" s="108"/>
      <c r="E139" s="108"/>
      <c r="F139" s="108"/>
      <c r="G139" s="108"/>
      <c r="H139" s="108"/>
      <c r="I139" s="96" t="s">
        <v>164</v>
      </c>
      <c r="J139" s="94"/>
      <c r="K139" s="96" t="s">
        <v>165</v>
      </c>
      <c r="L139" s="108"/>
      <c r="M139" s="108"/>
    </row>
    <row r="140" spans="1:13" ht="12.75">
      <c r="A140" s="50"/>
      <c r="B140" s="56"/>
      <c r="C140" s="108"/>
      <c r="D140" s="108"/>
      <c r="E140" s="108"/>
      <c r="F140" s="108"/>
      <c r="G140" s="108"/>
      <c r="H140" s="108"/>
      <c r="I140" s="95" t="s">
        <v>4</v>
      </c>
      <c r="J140" s="95"/>
      <c r="K140" s="95" t="s">
        <v>4</v>
      </c>
      <c r="L140" s="108"/>
      <c r="M140" s="108"/>
    </row>
    <row r="141" spans="1:13" ht="12.75">
      <c r="A141" s="50"/>
      <c r="B141" s="56"/>
      <c r="C141" s="108"/>
      <c r="D141" s="108"/>
      <c r="E141" s="108"/>
      <c r="F141" s="108"/>
      <c r="G141" s="108"/>
      <c r="H141" s="108"/>
      <c r="I141" s="95"/>
      <c r="J141" s="95"/>
      <c r="K141" s="95"/>
      <c r="L141" s="108"/>
      <c r="M141" s="108"/>
    </row>
    <row r="142" spans="1:13" ht="12.75">
      <c r="A142" s="50"/>
      <c r="B142" s="56" t="s">
        <v>210</v>
      </c>
      <c r="C142" s="94" t="s">
        <v>209</v>
      </c>
      <c r="D142" s="108"/>
      <c r="E142" s="108"/>
      <c r="F142" s="108"/>
      <c r="G142" s="108"/>
      <c r="H142" s="108"/>
      <c r="I142" s="119">
        <v>0</v>
      </c>
      <c r="J142" s="108"/>
      <c r="K142" s="119">
        <v>703</v>
      </c>
      <c r="L142" s="108"/>
      <c r="M142" s="108"/>
    </row>
    <row r="143" spans="1:13" ht="12.75">
      <c r="A143" s="50"/>
      <c r="B143" s="56"/>
      <c r="C143" s="108"/>
      <c r="D143" s="108"/>
      <c r="E143" s="108"/>
      <c r="F143" s="108"/>
      <c r="G143" s="108"/>
      <c r="H143" s="108"/>
      <c r="I143" s="108"/>
      <c r="J143" s="108"/>
      <c r="K143" s="108"/>
      <c r="L143" s="108"/>
      <c r="M143" s="108"/>
    </row>
    <row r="144" spans="1:13" ht="15.75" customHeight="1">
      <c r="A144" s="50"/>
      <c r="B144" s="56" t="s">
        <v>211</v>
      </c>
      <c r="C144" s="94" t="s">
        <v>212</v>
      </c>
      <c r="D144" s="108"/>
      <c r="E144" s="108"/>
      <c r="F144" s="108"/>
      <c r="G144" s="108"/>
      <c r="H144" s="108"/>
      <c r="I144" s="119">
        <v>0</v>
      </c>
      <c r="J144" s="50"/>
      <c r="K144" s="119">
        <v>0</v>
      </c>
      <c r="L144" s="108"/>
      <c r="M144" s="108"/>
    </row>
    <row r="145" spans="1:13" ht="15.75" customHeight="1">
      <c r="A145" s="50"/>
      <c r="B145" s="56"/>
      <c r="C145" s="94"/>
      <c r="D145" s="108"/>
      <c r="E145" s="108"/>
      <c r="F145" s="108"/>
      <c r="G145" s="108"/>
      <c r="H145" s="108"/>
      <c r="I145" s="118"/>
      <c r="J145" s="50"/>
      <c r="K145" s="118"/>
      <c r="L145" s="108"/>
      <c r="M145" s="108"/>
    </row>
    <row r="146" spans="1:13" ht="12.75">
      <c r="A146" s="50"/>
      <c r="B146" s="56"/>
      <c r="C146" s="108"/>
      <c r="D146" s="108"/>
      <c r="E146" s="108"/>
      <c r="F146" s="108"/>
      <c r="G146" s="108"/>
      <c r="H146" s="108"/>
      <c r="I146" s="108"/>
      <c r="J146" s="108"/>
      <c r="K146" s="108"/>
      <c r="L146" s="108"/>
      <c r="M146" s="108"/>
    </row>
    <row r="147" spans="1:13" ht="17.25" customHeight="1">
      <c r="A147" s="50"/>
      <c r="B147" s="56" t="s">
        <v>214</v>
      </c>
      <c r="C147" s="144" t="s">
        <v>251</v>
      </c>
      <c r="D147" s="145"/>
      <c r="E147" s="145"/>
      <c r="F147" s="145"/>
      <c r="G147" s="145"/>
      <c r="H147" s="145"/>
      <c r="I147" s="145"/>
      <c r="J147" s="145"/>
      <c r="K147" s="145"/>
      <c r="L147" s="145"/>
      <c r="M147" s="145"/>
    </row>
    <row r="148" spans="1:13" ht="12.75">
      <c r="A148" s="50"/>
      <c r="B148" s="56"/>
      <c r="C148" s="108"/>
      <c r="D148" s="108"/>
      <c r="E148" s="108"/>
      <c r="F148" s="108"/>
      <c r="G148" s="108"/>
      <c r="H148" s="108"/>
      <c r="I148" s="108"/>
      <c r="J148" s="108"/>
      <c r="K148" s="95" t="s">
        <v>4</v>
      </c>
      <c r="L148" s="108"/>
      <c r="M148" s="108"/>
    </row>
    <row r="149" spans="1:13" ht="12.75" customHeight="1">
      <c r="A149" s="50"/>
      <c r="B149" s="56"/>
      <c r="C149" s="108"/>
      <c r="D149" s="108"/>
      <c r="E149" s="108"/>
      <c r="F149" s="108"/>
      <c r="G149" s="108"/>
      <c r="H149" s="108"/>
      <c r="I149" s="108"/>
      <c r="J149" s="108"/>
      <c r="K149" s="108"/>
      <c r="L149" s="108"/>
      <c r="M149" s="108"/>
    </row>
    <row r="150" spans="1:13" ht="12.75">
      <c r="A150" s="50"/>
      <c r="B150" s="56"/>
      <c r="C150" s="94" t="s">
        <v>215</v>
      </c>
      <c r="D150" s="108"/>
      <c r="E150" s="108"/>
      <c r="F150" s="108"/>
      <c r="G150" s="108"/>
      <c r="H150" s="108"/>
      <c r="I150" s="108"/>
      <c r="J150" s="108"/>
      <c r="K150" s="119">
        <v>703</v>
      </c>
      <c r="L150" s="108"/>
      <c r="M150" s="108"/>
    </row>
    <row r="151" spans="1:13" ht="12.75" customHeight="1">
      <c r="A151" s="50"/>
      <c r="B151" s="56"/>
      <c r="C151" s="108"/>
      <c r="D151" s="108"/>
      <c r="E151" s="108"/>
      <c r="F151" s="108"/>
      <c r="G151" s="108"/>
      <c r="H151" s="108"/>
      <c r="I151" s="108"/>
      <c r="J151" s="108"/>
      <c r="K151" s="108"/>
      <c r="L151" s="108"/>
      <c r="M151" s="108"/>
    </row>
    <row r="152" spans="1:13" ht="12.75">
      <c r="A152" s="50"/>
      <c r="B152" s="56"/>
      <c r="C152" s="94" t="s">
        <v>216</v>
      </c>
      <c r="D152" s="108"/>
      <c r="E152" s="108"/>
      <c r="F152" s="108"/>
      <c r="G152" s="108"/>
      <c r="H152" s="108"/>
      <c r="I152" s="108"/>
      <c r="J152" s="108"/>
      <c r="K152" s="119">
        <v>703</v>
      </c>
      <c r="L152" s="108"/>
      <c r="M152" s="108"/>
    </row>
    <row r="153" spans="1:13" ht="12.75" customHeight="1">
      <c r="A153" s="50"/>
      <c r="B153" s="56"/>
      <c r="C153" s="108"/>
      <c r="D153" s="108"/>
      <c r="E153" s="108"/>
      <c r="F153" s="108"/>
      <c r="G153" s="108"/>
      <c r="H153" s="108"/>
      <c r="I153" s="108"/>
      <c r="J153" s="108"/>
      <c r="K153" s="108"/>
      <c r="L153" s="108"/>
      <c r="M153" s="108"/>
    </row>
    <row r="154" spans="1:13" ht="12.75">
      <c r="A154" s="50"/>
      <c r="B154" s="56"/>
      <c r="C154" s="94" t="s">
        <v>217</v>
      </c>
      <c r="D154" s="108"/>
      <c r="E154" s="108"/>
      <c r="F154" s="108"/>
      <c r="G154" s="108"/>
      <c r="H154" s="108"/>
      <c r="I154" s="108"/>
      <c r="J154" s="108"/>
      <c r="K154" s="119">
        <v>330</v>
      </c>
      <c r="L154" s="108"/>
      <c r="M154" s="108"/>
    </row>
    <row r="156" spans="1:13" ht="12.75">
      <c r="A156" s="102" t="s">
        <v>115</v>
      </c>
      <c r="B156" s="148" t="s">
        <v>172</v>
      </c>
      <c r="C156" s="148"/>
      <c r="D156" s="148"/>
      <c r="E156" s="148"/>
      <c r="F156" s="148"/>
      <c r="G156" s="148"/>
      <c r="H156" s="148"/>
      <c r="I156" s="56"/>
      <c r="J156" s="56"/>
      <c r="K156" s="56"/>
      <c r="L156" s="56"/>
      <c r="M156" s="56"/>
    </row>
    <row r="157" spans="1:13" ht="12.75">
      <c r="A157" s="102"/>
      <c r="B157" s="117"/>
      <c r="C157" s="117"/>
      <c r="D157" s="117"/>
      <c r="E157" s="117"/>
      <c r="F157" s="117"/>
      <c r="G157" s="117"/>
      <c r="H157" s="117"/>
      <c r="I157" s="56"/>
      <c r="J157" s="56"/>
      <c r="K157" s="56"/>
      <c r="L157" s="56"/>
      <c r="M157" s="56"/>
    </row>
    <row r="158" spans="1:13" ht="12.75">
      <c r="A158" s="102"/>
      <c r="B158" s="141" t="s">
        <v>229</v>
      </c>
      <c r="C158" s="141"/>
      <c r="D158" s="141"/>
      <c r="E158" s="141"/>
      <c r="F158" s="141"/>
      <c r="G158" s="141"/>
      <c r="H158" s="141"/>
      <c r="I158" s="141"/>
      <c r="J158" s="141"/>
      <c r="K158" s="141"/>
      <c r="L158" s="141"/>
      <c r="M158" s="141"/>
    </row>
    <row r="159" spans="1:13" ht="12.75">
      <c r="A159" s="102"/>
      <c r="B159" s="141"/>
      <c r="C159" s="141"/>
      <c r="D159" s="141"/>
      <c r="E159" s="141"/>
      <c r="F159" s="141"/>
      <c r="G159" s="141"/>
      <c r="H159" s="141"/>
      <c r="I159" s="141"/>
      <c r="J159" s="141"/>
      <c r="K159" s="141"/>
      <c r="L159" s="141"/>
      <c r="M159" s="141"/>
    </row>
    <row r="160" spans="1:13" ht="12.75">
      <c r="A160" s="50"/>
      <c r="B160" s="62"/>
      <c r="C160" s="56"/>
      <c r="D160" s="56"/>
      <c r="E160" s="56"/>
      <c r="F160" s="56"/>
      <c r="G160" s="56"/>
      <c r="H160" s="56"/>
      <c r="I160" s="56"/>
      <c r="J160" s="56"/>
      <c r="K160" s="56"/>
      <c r="L160" s="56"/>
      <c r="M160" s="56"/>
    </row>
    <row r="161" spans="1:13" ht="12.75">
      <c r="A161" s="50"/>
      <c r="B161" s="146" t="s">
        <v>259</v>
      </c>
      <c r="C161" s="146"/>
      <c r="D161" s="146"/>
      <c r="E161" s="146"/>
      <c r="F161" s="146"/>
      <c r="G161" s="146"/>
      <c r="H161" s="146"/>
      <c r="I161" s="146"/>
      <c r="J161" s="146"/>
      <c r="K161" s="146"/>
      <c r="L161" s="146"/>
      <c r="M161" s="146"/>
    </row>
    <row r="162" spans="1:13" ht="12.75">
      <c r="A162" s="50"/>
      <c r="B162" s="146"/>
      <c r="C162" s="146"/>
      <c r="D162" s="146"/>
      <c r="E162" s="146"/>
      <c r="F162" s="146"/>
      <c r="G162" s="146"/>
      <c r="H162" s="146"/>
      <c r="I162" s="146"/>
      <c r="J162" s="146"/>
      <c r="K162" s="146"/>
      <c r="L162" s="146"/>
      <c r="M162" s="146"/>
    </row>
    <row r="163" spans="1:13" ht="12.75">
      <c r="A163" s="50"/>
      <c r="B163" s="146"/>
      <c r="C163" s="146"/>
      <c r="D163" s="146"/>
      <c r="E163" s="146"/>
      <c r="F163" s="146"/>
      <c r="G163" s="146"/>
      <c r="H163" s="146"/>
      <c r="I163" s="146"/>
      <c r="J163" s="146"/>
      <c r="K163" s="146"/>
      <c r="L163" s="146"/>
      <c r="M163" s="146"/>
    </row>
    <row r="164" spans="1:13" ht="12.75">
      <c r="A164" s="50"/>
      <c r="B164" s="146"/>
      <c r="C164" s="146"/>
      <c r="D164" s="146"/>
      <c r="E164" s="146"/>
      <c r="F164" s="146"/>
      <c r="G164" s="146"/>
      <c r="H164" s="146"/>
      <c r="I164" s="146"/>
      <c r="J164" s="146"/>
      <c r="K164" s="146"/>
      <c r="L164" s="146"/>
      <c r="M164" s="146"/>
    </row>
    <row r="165" spans="1:13" ht="12.75">
      <c r="A165" s="50"/>
      <c r="B165" s="56"/>
      <c r="C165" s="56"/>
      <c r="D165" s="56"/>
      <c r="E165" s="56"/>
      <c r="F165" s="56"/>
      <c r="G165" s="56"/>
      <c r="H165" s="56"/>
      <c r="I165" s="56"/>
      <c r="J165" s="56"/>
      <c r="K165" s="56"/>
      <c r="L165" s="56"/>
      <c r="M165" s="56"/>
    </row>
    <row r="166" spans="1:13" ht="12.75">
      <c r="A166" s="50"/>
      <c r="B166" s="140" t="s">
        <v>255</v>
      </c>
      <c r="C166" s="140"/>
      <c r="D166" s="140"/>
      <c r="E166" s="140"/>
      <c r="F166" s="140"/>
      <c r="G166" s="140"/>
      <c r="H166" s="140"/>
      <c r="I166" s="140"/>
      <c r="J166" s="140"/>
      <c r="K166" s="140"/>
      <c r="L166" s="140"/>
      <c r="M166" s="140"/>
    </row>
    <row r="167" spans="1:13" ht="12.75">
      <c r="A167" s="50"/>
      <c r="B167" s="140"/>
      <c r="C167" s="140"/>
      <c r="D167" s="140"/>
      <c r="E167" s="140"/>
      <c r="F167" s="140"/>
      <c r="G167" s="140"/>
      <c r="H167" s="140"/>
      <c r="I167" s="140"/>
      <c r="J167" s="140"/>
      <c r="K167" s="140"/>
      <c r="L167" s="140"/>
      <c r="M167" s="140"/>
    </row>
    <row r="168" spans="1:13" ht="12.75">
      <c r="A168" s="50"/>
      <c r="B168" s="56"/>
      <c r="C168" s="56"/>
      <c r="D168" s="56"/>
      <c r="E168" s="56"/>
      <c r="F168" s="56"/>
      <c r="G168" s="56"/>
      <c r="H168" s="56"/>
      <c r="I168" s="56"/>
      <c r="J168" s="56"/>
      <c r="K168" s="56"/>
      <c r="L168" s="56"/>
      <c r="M168" s="56"/>
    </row>
    <row r="169" spans="1:13" ht="12.75">
      <c r="A169" s="50"/>
      <c r="B169" s="146" t="s">
        <v>260</v>
      </c>
      <c r="C169" s="146"/>
      <c r="D169" s="146"/>
      <c r="E169" s="146"/>
      <c r="F169" s="146"/>
      <c r="G169" s="146"/>
      <c r="H169" s="146"/>
      <c r="I169" s="146"/>
      <c r="J169" s="146"/>
      <c r="K169" s="146"/>
      <c r="L169" s="146"/>
      <c r="M169" s="146"/>
    </row>
    <row r="170" spans="1:13" ht="12.75">
      <c r="A170" s="50"/>
      <c r="B170" s="146"/>
      <c r="C170" s="146"/>
      <c r="D170" s="146"/>
      <c r="E170" s="146"/>
      <c r="F170" s="146"/>
      <c r="G170" s="146"/>
      <c r="H170" s="146"/>
      <c r="I170" s="146"/>
      <c r="J170" s="146"/>
      <c r="K170" s="146"/>
      <c r="L170" s="146"/>
      <c r="M170" s="146"/>
    </row>
    <row r="171" spans="1:13" ht="12.75">
      <c r="A171" s="50"/>
      <c r="B171" s="146"/>
      <c r="C171" s="146"/>
      <c r="D171" s="146"/>
      <c r="E171" s="146"/>
      <c r="F171" s="146"/>
      <c r="G171" s="146"/>
      <c r="H171" s="146"/>
      <c r="I171" s="146"/>
      <c r="J171" s="146"/>
      <c r="K171" s="146"/>
      <c r="L171" s="146"/>
      <c r="M171" s="146"/>
    </row>
    <row r="172" spans="1:13" ht="12.75">
      <c r="A172" s="50"/>
      <c r="B172" s="56"/>
      <c r="C172" s="56"/>
      <c r="D172" s="56"/>
      <c r="E172" s="56"/>
      <c r="F172" s="56"/>
      <c r="G172" s="56"/>
      <c r="H172" s="56"/>
      <c r="I172" s="56"/>
      <c r="J172" s="56"/>
      <c r="K172" s="56"/>
      <c r="L172" s="56"/>
      <c r="M172" s="56"/>
    </row>
    <row r="173" spans="1:13" ht="12.75">
      <c r="A173" s="50"/>
      <c r="B173" s="146" t="s">
        <v>261</v>
      </c>
      <c r="C173" s="146"/>
      <c r="D173" s="146"/>
      <c r="E173" s="146"/>
      <c r="F173" s="146"/>
      <c r="G173" s="146"/>
      <c r="H173" s="146"/>
      <c r="I173" s="146"/>
      <c r="J173" s="146"/>
      <c r="K173" s="146"/>
      <c r="L173" s="146"/>
      <c r="M173" s="146"/>
    </row>
    <row r="174" spans="1:13" ht="12.75">
      <c r="A174" s="50"/>
      <c r="B174" s="146"/>
      <c r="C174" s="146"/>
      <c r="D174" s="146"/>
      <c r="E174" s="146"/>
      <c r="F174" s="146"/>
      <c r="G174" s="146"/>
      <c r="H174" s="146"/>
      <c r="I174" s="146"/>
      <c r="J174" s="146"/>
      <c r="K174" s="146"/>
      <c r="L174" s="146"/>
      <c r="M174" s="146"/>
    </row>
    <row r="175" spans="1:13" ht="12.75">
      <c r="A175" s="50"/>
      <c r="B175" s="146"/>
      <c r="C175" s="146"/>
      <c r="D175" s="146"/>
      <c r="E175" s="146"/>
      <c r="F175" s="146"/>
      <c r="G175" s="146"/>
      <c r="H175" s="146"/>
      <c r="I175" s="146"/>
      <c r="J175" s="146"/>
      <c r="K175" s="146"/>
      <c r="L175" s="146"/>
      <c r="M175" s="146"/>
    </row>
    <row r="176" spans="1:13" ht="12.75">
      <c r="A176" s="50"/>
      <c r="B176" s="56"/>
      <c r="C176" s="56"/>
      <c r="D176" s="56"/>
      <c r="E176" s="56"/>
      <c r="F176" s="56"/>
      <c r="G176" s="56"/>
      <c r="H176" s="56"/>
      <c r="I176" s="56"/>
      <c r="J176" s="56"/>
      <c r="K176" s="56"/>
      <c r="L176" s="56"/>
      <c r="M176" s="56"/>
    </row>
    <row r="177" spans="1:13" ht="12.75">
      <c r="A177" s="50"/>
      <c r="B177" s="147" t="s">
        <v>265</v>
      </c>
      <c r="C177" s="147"/>
      <c r="D177" s="147"/>
      <c r="E177" s="147"/>
      <c r="F177" s="147"/>
      <c r="G177" s="147"/>
      <c r="H177" s="147"/>
      <c r="I177" s="147"/>
      <c r="J177" s="147"/>
      <c r="K177" s="147"/>
      <c r="L177" s="147"/>
      <c r="M177" s="147"/>
    </row>
    <row r="178" spans="1:13" ht="12.75">
      <c r="A178" s="50"/>
      <c r="B178" s="147"/>
      <c r="C178" s="147"/>
      <c r="D178" s="147"/>
      <c r="E178" s="147"/>
      <c r="F178" s="147"/>
      <c r="G178" s="147"/>
      <c r="H178" s="147"/>
      <c r="I178" s="147"/>
      <c r="J178" s="147"/>
      <c r="K178" s="147"/>
      <c r="L178" s="147"/>
      <c r="M178" s="147"/>
    </row>
    <row r="179" spans="1:13" ht="12.75">
      <c r="A179" s="50"/>
      <c r="B179" s="147"/>
      <c r="C179" s="147"/>
      <c r="D179" s="147"/>
      <c r="E179" s="147"/>
      <c r="F179" s="147"/>
      <c r="G179" s="147"/>
      <c r="H179" s="147"/>
      <c r="I179" s="147"/>
      <c r="J179" s="147"/>
      <c r="K179" s="147"/>
      <c r="L179" s="147"/>
      <c r="M179" s="147"/>
    </row>
    <row r="180" spans="1:13" ht="58.5" customHeight="1">
      <c r="A180" s="50"/>
      <c r="B180" s="147"/>
      <c r="C180" s="147"/>
      <c r="D180" s="147"/>
      <c r="E180" s="147"/>
      <c r="F180" s="147"/>
      <c r="G180" s="147"/>
      <c r="H180" s="147"/>
      <c r="I180" s="147"/>
      <c r="J180" s="147"/>
      <c r="K180" s="147"/>
      <c r="L180" s="147"/>
      <c r="M180" s="147"/>
    </row>
    <row r="181" spans="1:13" ht="12.75">
      <c r="A181" s="50"/>
      <c r="B181" s="56"/>
      <c r="C181" s="56"/>
      <c r="D181" s="56"/>
      <c r="E181" s="56"/>
      <c r="F181" s="56"/>
      <c r="G181" s="56"/>
      <c r="H181" s="56"/>
      <c r="I181" s="56"/>
      <c r="J181" s="56"/>
      <c r="K181" s="56"/>
      <c r="L181" s="56"/>
      <c r="M181" s="56"/>
    </row>
    <row r="182" spans="1:13" ht="12.75">
      <c r="A182" s="50"/>
      <c r="B182" s="144" t="s">
        <v>271</v>
      </c>
      <c r="C182" s="145"/>
      <c r="D182" s="145"/>
      <c r="E182" s="145"/>
      <c r="F182" s="145"/>
      <c r="G182" s="145"/>
      <c r="H182" s="145"/>
      <c r="I182" s="145"/>
      <c r="J182" s="145"/>
      <c r="K182" s="145"/>
      <c r="L182" s="145"/>
      <c r="M182" s="145"/>
    </row>
    <row r="183" spans="1:13" ht="3" customHeight="1">
      <c r="A183" s="50"/>
      <c r="B183" s="139"/>
      <c r="C183" s="139"/>
      <c r="D183" s="139"/>
      <c r="E183" s="139"/>
      <c r="F183" s="139"/>
      <c r="G183" s="139"/>
      <c r="H183" s="139"/>
      <c r="I183" s="139"/>
      <c r="J183" s="139"/>
      <c r="K183" s="139"/>
      <c r="L183" s="139"/>
      <c r="M183" s="139"/>
    </row>
    <row r="184" spans="1:13" ht="12.75">
      <c r="A184" s="50"/>
      <c r="B184" s="56"/>
      <c r="C184" s="56"/>
      <c r="D184" s="56"/>
      <c r="E184" s="56"/>
      <c r="F184" s="56"/>
      <c r="G184" s="56"/>
      <c r="H184" s="56"/>
      <c r="I184" s="56"/>
      <c r="J184" s="56"/>
      <c r="K184" s="56"/>
      <c r="L184" s="56"/>
      <c r="M184" s="56"/>
    </row>
    <row r="185" spans="1:13" ht="12.75">
      <c r="A185" s="50"/>
      <c r="B185" s="56" t="s">
        <v>144</v>
      </c>
      <c r="C185" s="130" t="s">
        <v>230</v>
      </c>
      <c r="D185" s="138"/>
      <c r="E185" s="138"/>
      <c r="F185" s="138"/>
      <c r="G185" s="138"/>
      <c r="H185" s="138"/>
      <c r="I185" s="138"/>
      <c r="J185" s="138"/>
      <c r="K185" s="138"/>
      <c r="L185" s="138"/>
      <c r="M185" s="138"/>
    </row>
    <row r="186" spans="1:13" ht="12.75">
      <c r="A186" s="50"/>
      <c r="B186" s="56"/>
      <c r="C186" s="138"/>
      <c r="D186" s="138"/>
      <c r="E186" s="138"/>
      <c r="F186" s="138"/>
      <c r="G186" s="138"/>
      <c r="H186" s="138"/>
      <c r="I186" s="138"/>
      <c r="J186" s="138"/>
      <c r="K186" s="138"/>
      <c r="L186" s="138"/>
      <c r="M186" s="138"/>
    </row>
    <row r="187" spans="1:13" ht="12.75">
      <c r="A187" s="50"/>
      <c r="B187" s="56"/>
      <c r="C187" s="56"/>
      <c r="D187" s="56"/>
      <c r="E187" s="56"/>
      <c r="F187" s="56"/>
      <c r="G187" s="56"/>
      <c r="H187" s="56"/>
      <c r="I187" s="56"/>
      <c r="J187" s="56"/>
      <c r="K187" s="56"/>
      <c r="L187" s="56"/>
      <c r="M187" s="56"/>
    </row>
    <row r="188" spans="1:13" ht="12.75">
      <c r="A188" s="50"/>
      <c r="B188" s="56"/>
      <c r="C188" s="99"/>
      <c r="D188" s="91"/>
      <c r="E188" s="91"/>
      <c r="F188" s="91"/>
      <c r="G188" s="71"/>
      <c r="H188" s="71"/>
      <c r="I188" s="123" t="s">
        <v>150</v>
      </c>
      <c r="J188" s="123"/>
      <c r="K188" s="123" t="s">
        <v>152</v>
      </c>
      <c r="L188" s="124"/>
      <c r="M188" s="123" t="s">
        <v>181</v>
      </c>
    </row>
    <row r="189" spans="1:13" ht="12.75">
      <c r="A189" s="50"/>
      <c r="B189" s="56"/>
      <c r="C189" s="99"/>
      <c r="D189" s="91"/>
      <c r="E189" s="91"/>
      <c r="F189" s="91"/>
      <c r="G189" s="71"/>
      <c r="H189" s="71"/>
      <c r="I189" s="123" t="s">
        <v>149</v>
      </c>
      <c r="J189" s="123"/>
      <c r="K189" s="123" t="s">
        <v>151</v>
      </c>
      <c r="L189" s="124"/>
      <c r="M189" s="123" t="s">
        <v>182</v>
      </c>
    </row>
    <row r="190" spans="1:13" ht="12.75">
      <c r="A190" s="50"/>
      <c r="B190" s="56"/>
      <c r="C190" s="99"/>
      <c r="D190" s="91"/>
      <c r="E190" s="91"/>
      <c r="F190" s="91"/>
      <c r="G190" s="71"/>
      <c r="H190" s="71"/>
      <c r="I190" s="123" t="s">
        <v>4</v>
      </c>
      <c r="J190" s="123"/>
      <c r="K190" s="123" t="s">
        <v>4</v>
      </c>
      <c r="L190" s="124"/>
      <c r="M190" s="123" t="s">
        <v>4</v>
      </c>
    </row>
    <row r="191" spans="1:13" ht="12.75">
      <c r="A191" s="50"/>
      <c r="B191" s="56"/>
      <c r="C191" s="99" t="s">
        <v>146</v>
      </c>
      <c r="D191" s="71"/>
      <c r="E191" s="71"/>
      <c r="F191" s="71"/>
      <c r="G191" s="71"/>
      <c r="H191" s="71"/>
      <c r="I191" s="100">
        <f>3224</f>
        <v>3224</v>
      </c>
      <c r="J191" s="100"/>
      <c r="K191" s="104">
        <v>3224</v>
      </c>
      <c r="L191" s="71"/>
      <c r="M191" s="104">
        <f>+I191-K191</f>
        <v>0</v>
      </c>
    </row>
    <row r="192" spans="1:13" ht="12.75">
      <c r="A192" s="50"/>
      <c r="B192" s="56"/>
      <c r="C192" s="99" t="s">
        <v>122</v>
      </c>
      <c r="D192" s="71"/>
      <c r="E192" s="71"/>
      <c r="F192" s="71"/>
      <c r="G192" s="71"/>
      <c r="H192" s="71"/>
      <c r="I192" s="100">
        <f>1380</f>
        <v>1380</v>
      </c>
      <c r="J192" s="100"/>
      <c r="K192" s="100">
        <v>1380</v>
      </c>
      <c r="L192" s="71"/>
      <c r="M192" s="104">
        <f>+I192-K192</f>
        <v>0</v>
      </c>
    </row>
    <row r="193" spans="1:14" ht="12.75">
      <c r="A193" s="50"/>
      <c r="B193" s="56"/>
      <c r="C193" s="99" t="s">
        <v>147</v>
      </c>
      <c r="D193" s="71"/>
      <c r="E193" s="71"/>
      <c r="F193" s="71"/>
      <c r="G193" s="71"/>
      <c r="H193" s="71"/>
      <c r="I193" s="100">
        <f>1100</f>
        <v>1100</v>
      </c>
      <c r="J193" s="100"/>
      <c r="K193" s="71">
        <v>892</v>
      </c>
      <c r="L193" s="71"/>
      <c r="M193" s="128">
        <f>+I193-K193</f>
        <v>208</v>
      </c>
      <c r="N193" s="52" t="s">
        <v>266</v>
      </c>
    </row>
    <row r="194" spans="1:13" ht="12.75">
      <c r="A194" s="50"/>
      <c r="B194" s="56"/>
      <c r="C194" s="99" t="s">
        <v>148</v>
      </c>
      <c r="D194" s="71"/>
      <c r="E194" s="71"/>
      <c r="F194" s="71"/>
      <c r="G194" s="71"/>
      <c r="H194" s="71"/>
      <c r="I194" s="101">
        <v>170</v>
      </c>
      <c r="J194" s="99"/>
      <c r="K194" s="72">
        <v>170</v>
      </c>
      <c r="L194" s="71"/>
      <c r="M194" s="105">
        <f>+I194-K194</f>
        <v>0</v>
      </c>
    </row>
    <row r="195" spans="1:13" ht="13.5" thickBot="1">
      <c r="A195" s="50"/>
      <c r="B195" s="56"/>
      <c r="C195" s="52" t="s">
        <v>123</v>
      </c>
      <c r="I195" s="98">
        <f>SUM(I191:I194)</f>
        <v>5874</v>
      </c>
      <c r="J195" s="92"/>
      <c r="K195" s="98">
        <f>SUM(K191:K194)</f>
        <v>5666</v>
      </c>
      <c r="L195" s="71"/>
      <c r="M195" s="98">
        <f>SUM(M191:M194)</f>
        <v>208</v>
      </c>
    </row>
    <row r="196" spans="1:13" ht="13.5" thickTop="1">
      <c r="A196" s="50"/>
      <c r="B196" s="56"/>
      <c r="I196" s="92"/>
      <c r="J196" s="92"/>
      <c r="K196" s="92"/>
      <c r="L196" s="71"/>
      <c r="M196" s="92"/>
    </row>
    <row r="197" spans="1:13" ht="12.75">
      <c r="A197" s="50"/>
      <c r="B197" s="56"/>
      <c r="C197" s="52" t="s">
        <v>267</v>
      </c>
      <c r="I197" s="92"/>
      <c r="J197" s="92"/>
      <c r="K197" s="92"/>
      <c r="L197" s="71"/>
      <c r="M197" s="92"/>
    </row>
    <row r="198" spans="1:13" ht="12.75">
      <c r="A198" s="50"/>
      <c r="B198" s="56"/>
      <c r="I198" s="92"/>
      <c r="J198" s="92"/>
      <c r="K198" s="92"/>
      <c r="L198" s="71"/>
      <c r="M198" s="92"/>
    </row>
    <row r="199" spans="1:13" ht="12.75">
      <c r="A199" s="50"/>
      <c r="B199" s="56" t="s">
        <v>145</v>
      </c>
      <c r="C199" s="130" t="s">
        <v>231</v>
      </c>
      <c r="D199" s="138"/>
      <c r="E199" s="138"/>
      <c r="F199" s="138"/>
      <c r="G199" s="138"/>
      <c r="H199" s="138"/>
      <c r="I199" s="138"/>
      <c r="J199" s="138"/>
      <c r="K199" s="138"/>
      <c r="L199" s="138"/>
      <c r="M199" s="138"/>
    </row>
    <row r="200" spans="1:13" ht="12.75">
      <c r="A200" s="50"/>
      <c r="B200" s="56"/>
      <c r="C200" s="138"/>
      <c r="D200" s="138"/>
      <c r="E200" s="138"/>
      <c r="F200" s="138"/>
      <c r="G200" s="138"/>
      <c r="H200" s="138"/>
      <c r="I200" s="138"/>
      <c r="J200" s="138"/>
      <c r="K200" s="138"/>
      <c r="L200" s="138"/>
      <c r="M200" s="138"/>
    </row>
    <row r="201" spans="1:13" ht="12.75">
      <c r="A201" s="50"/>
      <c r="B201" s="56"/>
      <c r="C201" s="56"/>
      <c r="D201" s="56"/>
      <c r="E201" s="56"/>
      <c r="F201" s="56"/>
      <c r="G201" s="56"/>
      <c r="H201" s="56"/>
      <c r="I201" s="56"/>
      <c r="J201" s="56"/>
      <c r="K201" s="56"/>
      <c r="L201" s="56"/>
      <c r="M201" s="56"/>
    </row>
    <row r="202" spans="1:13" ht="12.75">
      <c r="A202" s="50"/>
      <c r="B202" s="56"/>
      <c r="C202" s="99"/>
      <c r="D202" s="91"/>
      <c r="E202" s="91"/>
      <c r="F202" s="91"/>
      <c r="G202" s="71"/>
      <c r="H202" s="71"/>
      <c r="I202" s="123" t="s">
        <v>150</v>
      </c>
      <c r="J202" s="123"/>
      <c r="K202" s="123" t="s">
        <v>152</v>
      </c>
      <c r="L202" s="124"/>
      <c r="M202" s="123" t="s">
        <v>181</v>
      </c>
    </row>
    <row r="203" spans="1:13" ht="12.75">
      <c r="A203" s="50"/>
      <c r="B203" s="56"/>
      <c r="C203" s="99"/>
      <c r="D203" s="91"/>
      <c r="E203" s="91"/>
      <c r="F203" s="91"/>
      <c r="G203" s="71"/>
      <c r="H203" s="71"/>
      <c r="I203" s="123" t="s">
        <v>149</v>
      </c>
      <c r="J203" s="123"/>
      <c r="K203" s="123" t="s">
        <v>151</v>
      </c>
      <c r="L203" s="124"/>
      <c r="M203" s="123" t="s">
        <v>182</v>
      </c>
    </row>
    <row r="204" spans="1:13" ht="12.75">
      <c r="A204" s="50"/>
      <c r="B204" s="56"/>
      <c r="C204" s="99"/>
      <c r="D204" s="91"/>
      <c r="E204" s="91"/>
      <c r="F204" s="91"/>
      <c r="G204" s="71"/>
      <c r="H204" s="71"/>
      <c r="I204" s="123" t="s">
        <v>4</v>
      </c>
      <c r="J204" s="123"/>
      <c r="K204" s="123" t="s">
        <v>4</v>
      </c>
      <c r="L204" s="124"/>
      <c r="M204" s="123" t="s">
        <v>4</v>
      </c>
    </row>
    <row r="205" spans="1:13" ht="12.75">
      <c r="A205" s="50"/>
      <c r="B205" s="56"/>
      <c r="C205" s="99" t="s">
        <v>177</v>
      </c>
      <c r="D205" s="71"/>
      <c r="E205" s="71"/>
      <c r="F205" s="71"/>
      <c r="G205" s="71"/>
      <c r="H205" s="71"/>
      <c r="I205" s="100">
        <v>3200</v>
      </c>
      <c r="J205" s="100"/>
      <c r="K205" s="104">
        <v>3200</v>
      </c>
      <c r="L205" s="71"/>
      <c r="M205" s="104">
        <f>+I205-K205</f>
        <v>0</v>
      </c>
    </row>
    <row r="206" spans="1:13" ht="12.75">
      <c r="A206" s="50"/>
      <c r="B206" s="56"/>
      <c r="C206" s="99" t="s">
        <v>146</v>
      </c>
      <c r="D206" s="71"/>
      <c r="E206" s="71"/>
      <c r="F206" s="71"/>
      <c r="G206" s="71"/>
      <c r="H206" s="71"/>
      <c r="I206" s="100">
        <v>297</v>
      </c>
      <c r="J206" s="100"/>
      <c r="K206" s="71">
        <v>297</v>
      </c>
      <c r="L206" s="71"/>
      <c r="M206" s="104">
        <f>+I206-K206</f>
        <v>0</v>
      </c>
    </row>
    <row r="207" spans="1:14" ht="12.75">
      <c r="A207" s="50"/>
      <c r="B207" s="56"/>
      <c r="C207" s="99" t="s">
        <v>178</v>
      </c>
      <c r="D207" s="71"/>
      <c r="E207" s="71"/>
      <c r="F207" s="71"/>
      <c r="G207" s="71"/>
      <c r="H207" s="71"/>
      <c r="I207" s="100">
        <v>98</v>
      </c>
      <c r="J207" s="100"/>
      <c r="K207" s="71">
        <v>28</v>
      </c>
      <c r="L207" s="71"/>
      <c r="M207" s="128">
        <f>+I207-K207</f>
        <v>70</v>
      </c>
      <c r="N207" s="52" t="s">
        <v>266</v>
      </c>
    </row>
    <row r="208" spans="1:13" ht="12.75">
      <c r="A208" s="50"/>
      <c r="B208" s="56"/>
      <c r="C208" s="99"/>
      <c r="D208" s="71"/>
      <c r="E208" s="71"/>
      <c r="F208" s="71"/>
      <c r="G208" s="71"/>
      <c r="H208" s="71"/>
      <c r="I208" s="101"/>
      <c r="J208" s="99"/>
      <c r="K208" s="72"/>
      <c r="L208" s="71"/>
      <c r="M208" s="105"/>
    </row>
    <row r="209" spans="1:13" ht="13.5" thickBot="1">
      <c r="A209" s="50"/>
      <c r="B209" s="56"/>
      <c r="C209" s="52" t="s">
        <v>123</v>
      </c>
      <c r="I209" s="98">
        <f>SUM(I205:I208)</f>
        <v>3595</v>
      </c>
      <c r="J209" s="92"/>
      <c r="K209" s="98">
        <f>SUM(K205:K208)</f>
        <v>3525</v>
      </c>
      <c r="L209" s="71"/>
      <c r="M209" s="98">
        <f>SUM(M205:M208)</f>
        <v>70</v>
      </c>
    </row>
    <row r="210" spans="1:13" ht="13.5" thickTop="1">
      <c r="A210" s="50"/>
      <c r="B210" s="56"/>
      <c r="I210" s="92"/>
      <c r="J210" s="92"/>
      <c r="K210" s="92"/>
      <c r="L210" s="71"/>
      <c r="M210" s="92"/>
    </row>
    <row r="211" spans="1:13" ht="12.75">
      <c r="A211" s="50"/>
      <c r="B211" s="56"/>
      <c r="C211" s="52" t="s">
        <v>267</v>
      </c>
      <c r="I211" s="92"/>
      <c r="J211" s="92"/>
      <c r="K211" s="92"/>
      <c r="L211" s="71"/>
      <c r="M211" s="92"/>
    </row>
    <row r="213" spans="1:13" ht="12.75">
      <c r="A213" s="48" t="s">
        <v>117</v>
      </c>
      <c r="B213" s="60" t="s">
        <v>111</v>
      </c>
      <c r="C213" s="56"/>
      <c r="D213" s="56"/>
      <c r="E213" s="56"/>
      <c r="F213" s="56"/>
      <c r="G213" s="56"/>
      <c r="H213" s="56"/>
      <c r="I213" s="56"/>
      <c r="J213" s="56"/>
      <c r="K213" s="56"/>
      <c r="L213" s="56"/>
      <c r="M213" s="56"/>
    </row>
    <row r="214" spans="1:13" ht="12.75">
      <c r="A214" s="63"/>
      <c r="B214" s="60"/>
      <c r="C214" s="56"/>
      <c r="D214" s="56"/>
      <c r="E214" s="56"/>
      <c r="F214" s="56"/>
      <c r="G214" s="56"/>
      <c r="H214" s="56"/>
      <c r="I214" s="56"/>
      <c r="J214" s="56"/>
      <c r="K214" s="56"/>
      <c r="L214" s="56"/>
      <c r="M214" s="56"/>
    </row>
    <row r="215" spans="1:13" ht="12.75">
      <c r="A215" s="63"/>
      <c r="B215" s="146" t="s">
        <v>263</v>
      </c>
      <c r="C215" s="146"/>
      <c r="D215" s="146"/>
      <c r="E215" s="146"/>
      <c r="F215" s="146"/>
      <c r="G215" s="146"/>
      <c r="H215" s="146"/>
      <c r="I215" s="146"/>
      <c r="J215" s="146"/>
      <c r="K215" s="146"/>
      <c r="L215" s="146"/>
      <c r="M215" s="146"/>
    </row>
    <row r="216" ht="12.75" customHeight="1"/>
    <row r="217" spans="1:13" ht="13.5" customHeight="1">
      <c r="A217" s="48" t="s">
        <v>119</v>
      </c>
      <c r="B217" s="64" t="s">
        <v>116</v>
      </c>
      <c r="C217" s="51"/>
      <c r="D217" s="51"/>
      <c r="E217" s="51"/>
      <c r="F217" s="51"/>
      <c r="G217" s="51"/>
      <c r="H217" s="51"/>
      <c r="I217" s="50" t="s">
        <v>57</v>
      </c>
      <c r="J217" s="50"/>
      <c r="K217" s="50" t="s">
        <v>57</v>
      </c>
      <c r="L217" s="50"/>
      <c r="M217" s="51" t="s">
        <v>95</v>
      </c>
    </row>
    <row r="218" spans="1:13" ht="13.5" customHeight="1">
      <c r="A218" s="63"/>
      <c r="B218" s="64"/>
      <c r="C218" s="51"/>
      <c r="D218" s="51"/>
      <c r="E218" s="51"/>
      <c r="F218" s="51"/>
      <c r="G218" s="51"/>
      <c r="H218" s="51"/>
      <c r="I218" s="50"/>
      <c r="J218" s="50"/>
      <c r="K218" s="142"/>
      <c r="L218" s="142"/>
      <c r="M218" s="142"/>
    </row>
    <row r="219" spans="1:13" ht="13.5" customHeight="1">
      <c r="A219" s="64"/>
      <c r="B219" s="140" t="s">
        <v>166</v>
      </c>
      <c r="C219" s="140"/>
      <c r="D219" s="140"/>
      <c r="E219" s="140"/>
      <c r="F219" s="140"/>
      <c r="G219" s="140"/>
      <c r="H219" s="140"/>
      <c r="I219" s="140"/>
      <c r="J219" s="140"/>
      <c r="K219" s="140"/>
      <c r="L219" s="140"/>
      <c r="M219" s="140"/>
    </row>
    <row r="220" spans="1:13" ht="13.5" customHeight="1">
      <c r="A220" s="64"/>
      <c r="B220" s="140"/>
      <c r="C220" s="140"/>
      <c r="D220" s="140"/>
      <c r="E220" s="140"/>
      <c r="F220" s="140"/>
      <c r="G220" s="140"/>
      <c r="H220" s="140"/>
      <c r="I220" s="140"/>
      <c r="J220" s="140"/>
      <c r="K220" s="140"/>
      <c r="L220" s="140"/>
      <c r="M220" s="140"/>
    </row>
    <row r="221" spans="1:13" ht="13.5" customHeight="1">
      <c r="A221" s="51"/>
      <c r="B221" s="140"/>
      <c r="C221" s="140"/>
      <c r="D221" s="140"/>
      <c r="E221" s="140"/>
      <c r="F221" s="140"/>
      <c r="G221" s="140"/>
      <c r="H221" s="140"/>
      <c r="I221" s="140"/>
      <c r="J221" s="140"/>
      <c r="K221" s="140"/>
      <c r="L221" s="140"/>
      <c r="M221" s="140"/>
    </row>
    <row r="222" spans="1:13" ht="13.5" customHeight="1">
      <c r="A222" s="48" t="s">
        <v>120</v>
      </c>
      <c r="B222" s="64" t="s">
        <v>118</v>
      </c>
      <c r="C222" s="51"/>
      <c r="D222" s="51"/>
      <c r="E222" s="51"/>
      <c r="F222" s="51"/>
      <c r="G222" s="51"/>
      <c r="H222" s="51"/>
      <c r="I222" s="51"/>
      <c r="J222" s="51"/>
      <c r="K222" s="51"/>
      <c r="L222" s="51"/>
      <c r="M222" s="51"/>
    </row>
    <row r="223" spans="1:13" ht="13.5" customHeight="1">
      <c r="A223" s="48"/>
      <c r="B223" s="64"/>
      <c r="C223" s="51"/>
      <c r="D223" s="51"/>
      <c r="E223" s="51"/>
      <c r="F223" s="51"/>
      <c r="G223" s="51"/>
      <c r="H223" s="51"/>
      <c r="I223" s="51"/>
      <c r="J223" s="51"/>
      <c r="K223" s="51"/>
      <c r="L223" s="51"/>
      <c r="M223" s="51"/>
    </row>
    <row r="224" spans="1:13" ht="167.25" customHeight="1">
      <c r="A224" s="64"/>
      <c r="B224" s="147" t="s">
        <v>262</v>
      </c>
      <c r="C224" s="146"/>
      <c r="D224" s="146"/>
      <c r="E224" s="146"/>
      <c r="F224" s="146"/>
      <c r="G224" s="146"/>
      <c r="H224" s="146"/>
      <c r="I224" s="146"/>
      <c r="J224" s="146"/>
      <c r="K224" s="146"/>
      <c r="L224" s="146"/>
      <c r="M224" s="146"/>
    </row>
    <row r="225" spans="1:13" ht="13.5" customHeight="1">
      <c r="A225" s="64"/>
      <c r="B225" s="56"/>
      <c r="C225" s="56"/>
      <c r="D225" s="56"/>
      <c r="E225" s="56"/>
      <c r="F225" s="56"/>
      <c r="G225" s="56"/>
      <c r="H225" s="56"/>
      <c r="I225" s="56"/>
      <c r="J225" s="56"/>
      <c r="K225" s="56"/>
      <c r="L225" s="56"/>
      <c r="M225" s="56"/>
    </row>
    <row r="226" spans="1:13" ht="13.5" customHeight="1">
      <c r="A226" s="64" t="s">
        <v>168</v>
      </c>
      <c r="B226" s="148" t="s">
        <v>169</v>
      </c>
      <c r="C226" s="148"/>
      <c r="D226" s="148"/>
      <c r="E226" s="148"/>
      <c r="F226" s="148"/>
      <c r="G226" s="148"/>
      <c r="H226" s="148"/>
      <c r="I226" s="148"/>
      <c r="J226" s="148"/>
      <c r="K226" s="148"/>
      <c r="L226" s="148"/>
      <c r="M226" s="148"/>
    </row>
    <row r="227" spans="1:13" ht="13.5" customHeight="1">
      <c r="A227" s="64"/>
      <c r="B227" s="56"/>
      <c r="C227" s="56"/>
      <c r="D227" s="56"/>
      <c r="E227" s="56"/>
      <c r="F227" s="56"/>
      <c r="G227" s="56"/>
      <c r="H227" s="56"/>
      <c r="I227" s="56"/>
      <c r="J227" s="56"/>
      <c r="K227" s="56"/>
      <c r="L227" s="56"/>
      <c r="M227" s="56"/>
    </row>
    <row r="228" spans="1:13" ht="13.5" customHeight="1">
      <c r="A228" s="64"/>
      <c r="B228" s="140" t="s">
        <v>264</v>
      </c>
      <c r="C228" s="140"/>
      <c r="D228" s="140"/>
      <c r="E228" s="140"/>
      <c r="F228" s="140"/>
      <c r="G228" s="140"/>
      <c r="H228" s="140"/>
      <c r="I228" s="140"/>
      <c r="J228" s="140"/>
      <c r="K228" s="140"/>
      <c r="L228" s="140"/>
      <c r="M228" s="140"/>
    </row>
    <row r="229" spans="1:13" ht="13.5" customHeight="1">
      <c r="A229" s="51"/>
      <c r="B229" s="56"/>
      <c r="C229" s="56"/>
      <c r="D229" s="56"/>
      <c r="E229" s="56"/>
      <c r="F229" s="56"/>
      <c r="G229" s="56"/>
      <c r="H229" s="56"/>
      <c r="I229" s="56"/>
      <c r="J229" s="56"/>
      <c r="K229" s="56"/>
      <c r="L229" s="56"/>
      <c r="M229" s="56"/>
    </row>
    <row r="230" spans="1:13" ht="13.5" customHeight="1">
      <c r="A230" s="102" t="s">
        <v>167</v>
      </c>
      <c r="B230" s="60" t="s">
        <v>113</v>
      </c>
      <c r="C230" s="56"/>
      <c r="D230" s="56"/>
      <c r="E230" s="56"/>
      <c r="F230" s="56"/>
      <c r="G230" s="56"/>
      <c r="H230" s="56"/>
      <c r="I230" s="56"/>
      <c r="J230" s="56"/>
      <c r="K230" s="56"/>
      <c r="L230" s="56"/>
      <c r="M230" s="56"/>
    </row>
    <row r="231" spans="1:13" ht="13.5" customHeight="1">
      <c r="A231" s="48"/>
      <c r="B231" s="60"/>
      <c r="C231" s="56"/>
      <c r="D231" s="56"/>
      <c r="E231" s="56"/>
      <c r="F231" s="56"/>
      <c r="G231" s="56"/>
      <c r="H231" s="56"/>
      <c r="I231" s="56"/>
      <c r="J231" s="56"/>
      <c r="K231" s="56"/>
      <c r="L231" s="56"/>
      <c r="M231" s="56"/>
    </row>
    <row r="232" spans="1:13" ht="13.5" customHeight="1">
      <c r="A232" s="48"/>
      <c r="B232" s="140" t="s">
        <v>232</v>
      </c>
      <c r="C232" s="140"/>
      <c r="D232" s="140"/>
      <c r="E232" s="140"/>
      <c r="F232" s="140"/>
      <c r="G232" s="140"/>
      <c r="H232" s="140"/>
      <c r="I232" s="140"/>
      <c r="J232" s="140"/>
      <c r="K232" s="140"/>
      <c r="L232" s="140"/>
      <c r="M232" s="150"/>
    </row>
    <row r="233" spans="1:13" ht="13.5" customHeight="1">
      <c r="A233" s="51"/>
      <c r="B233" s="140"/>
      <c r="C233" s="140"/>
      <c r="D233" s="140"/>
      <c r="E233" s="140"/>
      <c r="F233" s="140"/>
      <c r="G233" s="140"/>
      <c r="H233" s="140"/>
      <c r="I233" s="140"/>
      <c r="J233" s="140"/>
      <c r="K233" s="140"/>
      <c r="L233" s="140"/>
      <c r="M233" s="150"/>
    </row>
    <row r="234" spans="1:13" ht="13.5" customHeight="1">
      <c r="A234" s="51"/>
      <c r="B234" s="56"/>
      <c r="C234" s="56"/>
      <c r="D234" s="56"/>
      <c r="E234" s="56"/>
      <c r="F234" s="56"/>
      <c r="G234" s="56"/>
      <c r="H234" s="56"/>
      <c r="I234" s="56"/>
      <c r="J234" s="56"/>
      <c r="K234" s="56"/>
      <c r="L234" s="56"/>
      <c r="M234" s="56"/>
    </row>
    <row r="235" spans="1:13" ht="13.5" customHeight="1">
      <c r="A235" s="51"/>
      <c r="B235" s="51"/>
      <c r="C235" s="51"/>
      <c r="D235" s="51"/>
      <c r="E235" s="51"/>
      <c r="F235" s="51"/>
      <c r="G235" s="50" t="s">
        <v>153</v>
      </c>
      <c r="H235" s="51"/>
      <c r="I235" s="50" t="s">
        <v>153</v>
      </c>
      <c r="J235" s="51"/>
      <c r="K235" s="51"/>
      <c r="L235" s="51"/>
      <c r="M235" s="51"/>
    </row>
    <row r="236" spans="1:13" ht="13.5" customHeight="1">
      <c r="A236" s="51"/>
      <c r="B236" s="51"/>
      <c r="C236" s="51"/>
      <c r="D236" s="51"/>
      <c r="E236" s="51"/>
      <c r="F236" s="51"/>
      <c r="G236" s="50" t="s">
        <v>192</v>
      </c>
      <c r="H236" s="51"/>
      <c r="I236" s="50" t="s">
        <v>220</v>
      </c>
      <c r="J236" s="51"/>
      <c r="K236" s="51"/>
      <c r="L236" s="51"/>
      <c r="M236" s="51"/>
    </row>
    <row r="237" spans="1:13" ht="13.5" customHeight="1">
      <c r="A237" s="51"/>
      <c r="B237" s="51"/>
      <c r="C237" s="51"/>
      <c r="D237" s="51"/>
      <c r="E237" s="51"/>
      <c r="F237" s="51"/>
      <c r="G237" s="67" t="s">
        <v>253</v>
      </c>
      <c r="H237" s="51"/>
      <c r="I237" s="67" t="s">
        <v>253</v>
      </c>
      <c r="J237" s="51"/>
      <c r="K237" s="51"/>
      <c r="L237" s="51"/>
      <c r="M237" s="51"/>
    </row>
    <row r="238" spans="1:13" ht="13.5" customHeight="1">
      <c r="A238" s="51"/>
      <c r="B238" s="51"/>
      <c r="C238" s="51"/>
      <c r="D238" s="51"/>
      <c r="E238" s="51"/>
      <c r="F238" s="51"/>
      <c r="G238" s="51"/>
      <c r="H238" s="51"/>
      <c r="I238" s="51"/>
      <c r="J238" s="51"/>
      <c r="K238" s="51"/>
      <c r="L238" s="51"/>
      <c r="M238" s="51"/>
    </row>
    <row r="239" spans="1:13" ht="13.5" customHeight="1">
      <c r="A239" s="51"/>
      <c r="B239" s="51" t="s">
        <v>233</v>
      </c>
      <c r="C239" s="51"/>
      <c r="D239" s="51"/>
      <c r="E239" s="51"/>
      <c r="F239" s="51"/>
      <c r="G239" s="93">
        <f>+'P&amp;L-REPORT'!C36*1000</f>
        <v>1057000</v>
      </c>
      <c r="H239" s="51"/>
      <c r="I239" s="93">
        <f>+'P&amp;L-REPORT'!F36*1000</f>
        <v>1309000</v>
      </c>
      <c r="J239" s="51"/>
      <c r="K239" s="51"/>
      <c r="L239" s="51"/>
      <c r="M239" s="51"/>
    </row>
    <row r="240" spans="1:13" ht="13.5" customHeight="1">
      <c r="A240" s="51"/>
      <c r="B240" s="51"/>
      <c r="C240" s="51"/>
      <c r="D240" s="51"/>
      <c r="E240" s="51"/>
      <c r="F240" s="51"/>
      <c r="G240" s="51"/>
      <c r="H240" s="51"/>
      <c r="I240" s="51"/>
      <c r="J240" s="51"/>
      <c r="K240" s="51"/>
      <c r="L240" s="51"/>
      <c r="M240" s="51"/>
    </row>
    <row r="241" spans="1:13" ht="13.5" customHeight="1">
      <c r="A241" s="51"/>
      <c r="B241" s="51" t="s">
        <v>114</v>
      </c>
      <c r="C241" s="51"/>
      <c r="D241" s="51"/>
      <c r="E241" s="51"/>
      <c r="F241" s="51"/>
      <c r="G241" s="51"/>
      <c r="H241" s="51"/>
      <c r="I241" s="51"/>
      <c r="J241" s="51"/>
      <c r="K241" s="51"/>
      <c r="L241" s="51"/>
      <c r="M241" s="51"/>
    </row>
    <row r="242" spans="1:13" ht="13.5" customHeight="1">
      <c r="A242" s="51"/>
      <c r="B242" s="51" t="s">
        <v>234</v>
      </c>
      <c r="C242" s="51"/>
      <c r="D242" s="51"/>
      <c r="E242" s="51"/>
      <c r="F242" s="51"/>
      <c r="G242" s="68">
        <v>95079838</v>
      </c>
      <c r="H242" s="68"/>
      <c r="I242" s="127">
        <v>94867253</v>
      </c>
      <c r="J242" s="51"/>
      <c r="K242" s="51"/>
      <c r="L242" s="51"/>
      <c r="M242" s="51"/>
    </row>
    <row r="243" spans="1:13" ht="13.5" customHeight="1">
      <c r="A243" s="51"/>
      <c r="B243" s="51"/>
      <c r="C243" s="51"/>
      <c r="D243" s="51"/>
      <c r="E243" s="51"/>
      <c r="F243" s="51"/>
      <c r="G243" s="68"/>
      <c r="H243" s="51"/>
      <c r="I243" s="116"/>
      <c r="J243" s="51"/>
      <c r="K243" s="51"/>
      <c r="L243" s="51"/>
      <c r="M243" s="51"/>
    </row>
    <row r="244" spans="1:13" ht="13.5" customHeight="1">
      <c r="A244" s="51"/>
      <c r="B244" s="51" t="s">
        <v>235</v>
      </c>
      <c r="C244" s="51"/>
      <c r="D244" s="51"/>
      <c r="E244" s="51"/>
      <c r="F244" s="51"/>
      <c r="G244" s="120">
        <f>+G239/G242*100</f>
        <v>1.1116973085292805</v>
      </c>
      <c r="H244" s="51"/>
      <c r="I244" s="129">
        <f>+I239/I242*100</f>
        <v>1.3798228140958186</v>
      </c>
      <c r="J244" s="51"/>
      <c r="K244" s="51"/>
      <c r="L244" s="51"/>
      <c r="M244" s="51"/>
    </row>
    <row r="245" spans="1:13" ht="13.5" customHeight="1">
      <c r="A245" s="51"/>
      <c r="B245" s="51"/>
      <c r="C245" s="51"/>
      <c r="D245" s="51"/>
      <c r="E245" s="51"/>
      <c r="F245" s="51"/>
      <c r="G245" s="51"/>
      <c r="H245" s="51"/>
      <c r="I245" s="51"/>
      <c r="J245" s="51"/>
      <c r="K245" s="51"/>
      <c r="L245" s="51"/>
      <c r="M245" s="51"/>
    </row>
  </sheetData>
  <mergeCells count="56">
    <mergeCell ref="B134:K134"/>
    <mergeCell ref="B156:H156"/>
    <mergeCell ref="B161:M164"/>
    <mergeCell ref="B110:M111"/>
    <mergeCell ref="B117:I117"/>
    <mergeCell ref="B131:M132"/>
    <mergeCell ref="B232:M233"/>
    <mergeCell ref="C185:M186"/>
    <mergeCell ref="B219:M221"/>
    <mergeCell ref="K218:M218"/>
    <mergeCell ref="C199:M200"/>
    <mergeCell ref="B228:M228"/>
    <mergeCell ref="B226:M226"/>
    <mergeCell ref="B224:M224"/>
    <mergeCell ref="B215:M215"/>
    <mergeCell ref="B10:M14"/>
    <mergeCell ref="B16:M18"/>
    <mergeCell ref="B129:K129"/>
    <mergeCell ref="B71:M73"/>
    <mergeCell ref="B30:M30"/>
    <mergeCell ref="B32:I32"/>
    <mergeCell ref="B34:M35"/>
    <mergeCell ref="B94:M99"/>
    <mergeCell ref="B62:M62"/>
    <mergeCell ref="B119:M121"/>
    <mergeCell ref="A1:M1"/>
    <mergeCell ref="A2:M2"/>
    <mergeCell ref="A4:M4"/>
    <mergeCell ref="B8:M8"/>
    <mergeCell ref="A6:M6"/>
    <mergeCell ref="B40:M42"/>
    <mergeCell ref="B44:M46"/>
    <mergeCell ref="B53:I53"/>
    <mergeCell ref="B64:M64"/>
    <mergeCell ref="B50:M51"/>
    <mergeCell ref="B57:I57"/>
    <mergeCell ref="B37:L38"/>
    <mergeCell ref="B20:M20"/>
    <mergeCell ref="B22:M22"/>
    <mergeCell ref="B26:M26"/>
    <mergeCell ref="B182:M183"/>
    <mergeCell ref="B158:M159"/>
    <mergeCell ref="C136:M137"/>
    <mergeCell ref="C147:M147"/>
    <mergeCell ref="B166:M167"/>
    <mergeCell ref="B169:M171"/>
    <mergeCell ref="B173:M175"/>
    <mergeCell ref="B177:M180"/>
    <mergeCell ref="B66:M66"/>
    <mergeCell ref="B59:M60"/>
    <mergeCell ref="B103:M106"/>
    <mergeCell ref="B87:M88"/>
    <mergeCell ref="B68:M69"/>
    <mergeCell ref="K81:M81"/>
    <mergeCell ref="B82:M83"/>
    <mergeCell ref="B75:M78"/>
  </mergeCells>
  <printOptions horizontalCentered="1"/>
  <pageMargins left="0.25" right="0.33" top="0.86" bottom="0.5" header="0.5" footer="0.5"/>
  <pageSetup horizontalDpi="300" verticalDpi="300" orientation="portrait" paperSize="9" scale="95" r:id="rId1"/>
  <headerFooter alignWithMargins="0">
    <oddFooter>&amp;CPage &amp;P of &amp;N</oddFooter>
  </headerFooter>
  <rowBreaks count="4" manualBreakCount="4">
    <brk id="52" max="255" man="1"/>
    <brk id="89" max="255" man="1"/>
    <brk id="144" max="255" man="1"/>
    <brk id="1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Office 2000 Premium</cp:lastModifiedBy>
  <cp:lastPrinted>2005-08-26T10:28:15Z</cp:lastPrinted>
  <dcterms:created xsi:type="dcterms:W3CDTF">2004-11-12T07:57:44Z</dcterms:created>
  <dcterms:modified xsi:type="dcterms:W3CDTF">2005-08-29T09:10:59Z</dcterms:modified>
  <cp:category/>
  <cp:version/>
  <cp:contentType/>
  <cp:contentStatus/>
</cp:coreProperties>
</file>